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0125" windowHeight="8100" tabRatio="913" activeTab="5"/>
  </bookViews>
  <sheets>
    <sheet name="Bieu so 01" sheetId="1" r:id="rId1"/>
    <sheet name="bieu so 02" sheetId="2" r:id="rId2"/>
    <sheet name="Bieu so 03" sheetId="3" r:id="rId3"/>
    <sheet name="Bieu so 04" sheetId="4" r:id="rId4"/>
    <sheet name="00000000" sheetId="5" state="veryHidden" r:id="rId5"/>
    <sheet name="Bieu so 05" sheetId="6" r:id="rId6"/>
  </sheets>
  <externalReferences>
    <externalReference r:id="rId9"/>
    <externalReference r:id="rId10"/>
    <externalReference r:id="rId11"/>
    <externalReference r:id="rId12"/>
  </externalReferences>
  <definedNames>
    <definedName name="_B1" localSheetId="0" hidden="1">{"'Sheet1'!$L$16"}</definedName>
    <definedName name="_B1" localSheetId="1" hidden="1">{"'Sheet1'!$L$16"}</definedName>
    <definedName name="_B1" localSheetId="2" hidden="1">{"'Sheet1'!$L$16"}</definedName>
    <definedName name="_B1" localSheetId="3" hidden="1">{"'Sheet1'!$L$16"}</definedName>
    <definedName name="_B1" hidden="1">{"'Sheet1'!$L$16"}</definedName>
    <definedName name="_Fill" hidden="1">#REF!</definedName>
    <definedName name="_Key1" hidden="1">#REF!</definedName>
    <definedName name="_Key2" hidden="1">#REF!</definedName>
    <definedName name="_Order1" hidden="1">255</definedName>
    <definedName name="_Order2" hidden="1">255</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hidden="1">{"'Sheet1'!$L$16"}</definedName>
    <definedName name="_Sort" hidden="1">#REF!</definedName>
    <definedName name="_xlfn.AGGREGATE" hidden="1">#NAME?</definedName>
    <definedName name="_xlfn.BAHTTEXT" hidden="1">#NAME?</definedName>
    <definedName name="B1" localSheetId="0" hidden="1">{"'Sheet1'!$L$16"}</definedName>
    <definedName name="B1" localSheetId="1" hidden="1">{"'Sheet1'!$L$16"}</definedName>
    <definedName name="B1" localSheetId="2" hidden="1">{"'Sheet1'!$L$16"}</definedName>
    <definedName name="B1" localSheetId="3" hidden="1">{"'Sheet1'!$L$16"}</definedName>
    <definedName name="B1" hidden="1">{"'Sheet1'!$L$16"}</definedName>
    <definedName name="Code" hidden="1">#REF!</definedName>
    <definedName name="data1" hidden="1">#REF!</definedName>
    <definedName name="data2" hidden="1">#REF!</definedName>
    <definedName name="data3" hidden="1">#REF!</definedName>
    <definedName name="Discount" hidden="1">#REF!</definedName>
    <definedName name="display_area_2" hidden="1">#REF!</definedName>
    <definedName name="dsh" localSheetId="0" hidden="1">#REF!</definedName>
    <definedName name="dsh" hidden="1">#REF!</definedName>
    <definedName name="FCode" hidden="1">#REF!</definedName>
    <definedName name="h" localSheetId="0" hidden="1">{"'Sheet1'!$L$16"}</definedName>
    <definedName name="h" localSheetId="1" hidden="1">{"'Sheet1'!$L$16"}</definedName>
    <definedName name="h" localSheetId="2" hidden="1">{"'Sheet1'!$L$16"}</definedName>
    <definedName name="h" localSheetId="3" hidden="1">{"'Sheet1'!$L$16"}</definedName>
    <definedName name="h" hidden="1">{"'Sheet1'!$L$16"}</definedName>
    <definedName name="HiddenRows" hidden="1">#REF!</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hidden="1">{"'Sheet1'!$L$16"}</definedName>
    <definedName name="l" localSheetId="0" hidden="1">{"'Sheet1'!$L$16"}</definedName>
    <definedName name="l" localSheetId="1" hidden="1">{"'Sheet1'!$L$16"}</definedName>
    <definedName name="l" localSheetId="2" hidden="1">{"'Sheet1'!$L$16"}</definedName>
    <definedName name="l" localSheetId="3" hidden="1">{"'Sheet1'!$L$16"}</definedName>
    <definedName name="l" hidden="1">{"'Sheet1'!$L$16"}</definedName>
    <definedName name="lan" localSheetId="1" hidden="1">{#N/A,#N/A,TRUE,"BT M200 da 10x20"}</definedName>
    <definedName name="lan" localSheetId="2" hidden="1">{#N/A,#N/A,TRUE,"BT M200 da 10x20"}</definedName>
    <definedName name="lan" localSheetId="3" hidden="1">{#N/A,#N/A,TRUE,"BT M200 da 10x20"}</definedName>
    <definedName name="lan" hidden="1">{#N/A,#N/A,TRUE,"BT M200 da 10x20"}</definedName>
    <definedName name="lk" hidden="1">#REF!</definedName>
    <definedName name="NSO2" localSheetId="1" hidden="1">{"'Sheet1'!$L$16"}</definedName>
    <definedName name="NSO2" localSheetId="2" hidden="1">{"'Sheet1'!$L$16"}</definedName>
    <definedName name="NSO2" localSheetId="3" hidden="1">{"'Sheet1'!$L$16"}</definedName>
    <definedName name="NSO2" hidden="1">{"'Sheet1'!$L$16"}</definedName>
    <definedName name="OrderTable" hidden="1">#REF!</definedName>
    <definedName name="Pl2" localSheetId="0" hidden="1">{"'Sheet1'!$L$16"}</definedName>
    <definedName name="Pl2" localSheetId="1" hidden="1">{"'Sheet1'!$L$16"}</definedName>
    <definedName name="Pl2" localSheetId="2" hidden="1">{"'Sheet1'!$L$16"}</definedName>
    <definedName name="Pl2" localSheetId="3" hidden="1">{"'Sheet1'!$L$16"}</definedName>
    <definedName name="Pl2" hidden="1">{"'Sheet1'!$L$16"}</definedName>
    <definedName name="_xlnm.Print_Area" localSheetId="0">'Bieu so 01'!$A$1:$G$165</definedName>
    <definedName name="_xlnm.Print_Area" localSheetId="1">'bieu so 02'!$A$1:$E$17</definedName>
    <definedName name="_xlnm.Print_Titles" localSheetId="0">'Bieu so 01'!$5:$6</definedName>
    <definedName name="_xlnm.Print_Titles" localSheetId="2">'Bieu so 03'!$4:$5</definedName>
    <definedName name="_xlnm.Print_Titles" localSheetId="3">'Bieu so 04'!$5:$6</definedName>
    <definedName name="ProdForm" hidden="1">#REF!</definedName>
    <definedName name="Product" hidden="1">#REF!</definedName>
    <definedName name="RCArea" hidden="1">#REF!</definedName>
    <definedName name="SpecialPrice" hidden="1">#REF!</definedName>
    <definedName name="tbl_ProdInfo" hidden="1">#REF!</definedName>
    <definedName name="ttttt" localSheetId="1" hidden="1">{"'Sheet1'!$L$16"}</definedName>
    <definedName name="ttttt" localSheetId="2" hidden="1">{"'Sheet1'!$L$16"}</definedName>
    <definedName name="ttttt" localSheetId="3"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hidden="1">{"'Sheet1'!$L$16"}</definedName>
    <definedName name="ttttttttttt" localSheetId="1" hidden="1">{"'Sheet1'!$L$16"}</definedName>
    <definedName name="ttttttttttt" localSheetId="2" hidden="1">{"'Sheet1'!$L$16"}</definedName>
    <definedName name="ttttttttttt" localSheetId="3" hidden="1">{"'Sheet1'!$L$16"}</definedName>
    <definedName name="ttttttttttt" hidden="1">{"'Sheet1'!$L$16"}</definedName>
    <definedName name="u" localSheetId="1" hidden="1">{"'Sheet1'!$L$16"}</definedName>
    <definedName name="u" localSheetId="2" hidden="1">{"'Sheet1'!$L$16"}</definedName>
    <definedName name="u" localSheetId="3" hidden="1">{"'Sheet1'!$L$16"}</definedName>
    <definedName name="u" hidden="1">{"'Sheet1'!$L$16"}</definedName>
    <definedName name="ư" localSheetId="1" hidden="1">{"'Sheet1'!$L$16"}</definedName>
    <definedName name="ư" localSheetId="2" hidden="1">{"'Sheet1'!$L$16"}</definedName>
    <definedName name="ư" localSheetId="3" hidden="1">{"'Sheet1'!$L$16"}</definedName>
    <definedName name="ư" hidden="1">{"'Sheet1'!$L$16"}</definedName>
    <definedName name="v" localSheetId="1" hidden="1">{"'Sheet1'!$L$16"}</definedName>
    <definedName name="v" localSheetId="2" hidden="1">{"'Sheet1'!$L$16"}</definedName>
    <definedName name="v" localSheetId="3" hidden="1">{"'Sheet1'!$L$16"}</definedName>
    <definedName name="v" hidden="1">{"'Sheet1'!$L$16"}</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hidden="1">{#N/A,#N/A,FALSE,"Ke khai NH"}</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hidden="1">{#N/A,#N/A,FALSE,"BN (2)"}</definedName>
    <definedName name="wrn.chi._.tiÆt." localSheetId="0" hidden="1">{#N/A,#N/A,FALSE,"Chi ti?t"}</definedName>
    <definedName name="wrn.chi._.tiÆt." localSheetId="1" hidden="1">{#N/A,#N/A,FALSE,"Chi ti?t"}</definedName>
    <definedName name="wrn.chi._.tiÆt." localSheetId="2" hidden="1">{#N/A,#N/A,FALSE,"Chi ti?t"}</definedName>
    <definedName name="wrn.chi._.tiÆt." localSheetId="3" hidden="1">{#N/A,#N/A,FALSE,"Chi ti?t"}</definedName>
    <definedName name="wrn.chi._.tiÆt." hidden="1">{#N/A,#N/A,FALSE,"Chi ti?t"}</definedName>
    <definedName name="wrn.Giáy._.bao._.no." localSheetId="1" hidden="1">{#N/A,#N/A,FALSE,"BN"}</definedName>
    <definedName name="wrn.Giáy._.bao._.no." localSheetId="2" hidden="1">{#N/A,#N/A,FALSE,"BN"}</definedName>
    <definedName name="wrn.Giáy._.bao._.no." localSheetId="3" hidden="1">{#N/A,#N/A,FALSE,"BN"}</definedName>
    <definedName name="wrn.Giáy._.bao._.no." hidden="1">{#N/A,#N/A,FALSE,"BN"}</definedName>
    <definedName name="wrn.vd." localSheetId="1" hidden="1">{#N/A,#N/A,TRUE,"BT M200 da 10x20"}</definedName>
    <definedName name="wrn.vd." localSheetId="2" hidden="1">{#N/A,#N/A,TRUE,"BT M200 da 10x20"}</definedName>
    <definedName name="wrn.vd." localSheetId="3" hidden="1">{#N/A,#N/A,TRUE,"BT M200 da 10x20"}</definedName>
    <definedName name="wrn.vd." hidden="1">{#N/A,#N/A,TRUE,"BT M200 da 10x20"}</definedName>
  </definedNames>
  <calcPr fullCalcOnLoad="1"/>
</workbook>
</file>

<file path=xl/sharedStrings.xml><?xml version="1.0" encoding="utf-8"?>
<sst xmlns="http://schemas.openxmlformats.org/spreadsheetml/2006/main" count="555" uniqueCount="380">
  <si>
    <t>TT</t>
  </si>
  <si>
    <t>Tổng số</t>
  </si>
  <si>
    <t>Trong đó</t>
  </si>
  <si>
    <t>Huyện Đăk Hà</t>
  </si>
  <si>
    <t>Huyện Đăk Tô</t>
  </si>
  <si>
    <t>Huyện Sa Thầy</t>
  </si>
  <si>
    <t>Huyện Tu Mơ Rông</t>
  </si>
  <si>
    <t>Huyện Kon Rẫy</t>
  </si>
  <si>
    <t>Huyện Ngọc Hồi</t>
  </si>
  <si>
    <t>Huyện Đăk Glei</t>
  </si>
  <si>
    <t>Thành phố Kon Tum</t>
  </si>
  <si>
    <t>Tổng cộng</t>
  </si>
  <si>
    <t>Tên Dự án</t>
  </si>
  <si>
    <t>Nhà đầu tư</t>
  </si>
  <si>
    <t>Mục tiêu, 
quy mô/công suất</t>
  </si>
  <si>
    <t>Địa điểm thực hiện</t>
  </si>
  <si>
    <t>Diện tích đất dự kiến sử dụng
(Ha)</t>
  </si>
  <si>
    <t>Tổng vốn đầu tư
(Triệu đồng)</t>
  </si>
  <si>
    <t>Tiến độ thực hiện đầu tư
(năm)</t>
  </si>
  <si>
    <t>Thời hạn thực hiện dự án
(năm)</t>
  </si>
  <si>
    <t>Tình trạng xử lý</t>
  </si>
  <si>
    <t>Thủ tục đất đai (Cho thuê)</t>
  </si>
  <si>
    <t>Giấy phép xây dựng/khai thác số, ngày tháng</t>
  </si>
  <si>
    <t>Vướng 
mắc</t>
  </si>
  <si>
    <t>Lưu ý
(Tiến độ thực hiện đầu tư)</t>
  </si>
  <si>
    <t>Người xử lý</t>
  </si>
  <si>
    <t>Lĩnh vực</t>
  </si>
  <si>
    <t>Trong đó: 
Vốn tự có</t>
  </si>
  <si>
    <t>Văn bản Sở Kế hoạch và Đầu tư trình</t>
  </si>
  <si>
    <t>Giấy CNĐT số; ngày</t>
  </si>
  <si>
    <t>Quyết định số, ngày tháng</t>
  </si>
  <si>
    <t>Diện tích (Ha)</t>
  </si>
  <si>
    <t>NLN</t>
  </si>
  <si>
    <t>Tỷ đồng</t>
  </si>
  <si>
    <t>- Tiền gửi không kỳ hạn</t>
  </si>
  <si>
    <t>- Tiền gửi có kỳ hạn</t>
  </si>
  <si>
    <t>- Ngắn hạn</t>
  </si>
  <si>
    <t>%</t>
  </si>
  <si>
    <t>Triệu đồng</t>
  </si>
  <si>
    <t>Tấn</t>
  </si>
  <si>
    <t>Đơn vị tính</t>
  </si>
  <si>
    <t>ha</t>
  </si>
  <si>
    <t>"</t>
  </si>
  <si>
    <t>Biểu số: 02</t>
  </si>
  <si>
    <t>TÌNH HÌNH PHÁT TRIỂN CAO SU TIỂU ĐIỀN TRÊN ĐỊA BÀN TỈNH</t>
  </si>
  <si>
    <t>ĐVT: Ha</t>
  </si>
  <si>
    <t>Đơn vị</t>
  </si>
  <si>
    <t>Tổng diện tích</t>
  </si>
  <si>
    <t>Diện tích trồng mới</t>
  </si>
  <si>
    <t>Diện tích thu hoạch</t>
  </si>
  <si>
    <t>Huyện Kon Plong</t>
  </si>
  <si>
    <t xml:space="preserve">TT
</t>
  </si>
  <si>
    <t>- Phát hành giấy tờ có giá</t>
  </si>
  <si>
    <t>m3</t>
  </si>
  <si>
    <t>1000m3</t>
  </si>
  <si>
    <t>Học sinh</t>
  </si>
  <si>
    <t>Người</t>
  </si>
  <si>
    <t>Kế hoạch</t>
  </si>
  <si>
    <t>Tr.đồng</t>
  </si>
  <si>
    <t>Tạ/ha</t>
  </si>
  <si>
    <t xml:space="preserve">   + Tiểu học </t>
  </si>
  <si>
    <t xml:space="preserve">   + THCS</t>
  </si>
  <si>
    <t xml:space="preserve">   + THPT</t>
  </si>
  <si>
    <t>Cùng kỳ</t>
  </si>
  <si>
    <t>Ha</t>
  </si>
  <si>
    <t xml:space="preserve"> - Sản lượng thủy sản</t>
  </si>
  <si>
    <t xml:space="preserve"> - Gạch nung thủ công</t>
  </si>
  <si>
    <t xml:space="preserve"> - Đường kết tinh</t>
  </si>
  <si>
    <t xml:space="preserve"> - Gia công quần áo xuất khẩu</t>
  </si>
  <si>
    <t xml:space="preserve"> - Tinh bột sắn</t>
  </si>
  <si>
    <t xml:space="preserve"> - Tổng lượt khách</t>
  </si>
  <si>
    <t xml:space="preserve"> - Tổng doanh thu</t>
  </si>
  <si>
    <t xml:space="preserve"> - Công suất sử dụng phòng</t>
  </si>
  <si>
    <t>Lao động</t>
  </si>
  <si>
    <t>A. CÁC CHỈ TIÊU TỔNG HỢP</t>
  </si>
  <si>
    <t xml:space="preserve">    + Nông, lâm, thủy sản</t>
  </si>
  <si>
    <t xml:space="preserve">    + Công nghiệp - xây dựng</t>
  </si>
  <si>
    <t xml:space="preserve">    + Nông lâm thủy sản</t>
  </si>
  <si>
    <t>B. LĨNH VỰC KINH TẾ</t>
  </si>
  <si>
    <t>I. Nông lâm thủy sản</t>
  </si>
  <si>
    <t>1. Nông nghiệp</t>
  </si>
  <si>
    <t>Tổng diện tích gieo trồng cây hàng năm</t>
  </si>
  <si>
    <t>a) Cây lương thực có hạt</t>
  </si>
  <si>
    <t>Tổng diện tích gieo trồng</t>
  </si>
  <si>
    <t>Tổng sản lượng lương thực</t>
  </si>
  <si>
    <t xml:space="preserve"> -  Cây lúa</t>
  </si>
  <si>
    <t xml:space="preserve">   + Diện tích</t>
  </si>
  <si>
    <t xml:space="preserve">   + Năng suất</t>
  </si>
  <si>
    <t xml:space="preserve">   + Sản lượng</t>
  </si>
  <si>
    <t xml:space="preserve"> - Cây ngô</t>
  </si>
  <si>
    <t>b) Rau, đậu các loại</t>
  </si>
  <si>
    <t>c) Cây công nghiệp hàng năm</t>
  </si>
  <si>
    <t>d) Cây khác</t>
  </si>
  <si>
    <t xml:space="preserve"> - Tổng đàn trâu</t>
  </si>
  <si>
    <t xml:space="preserve">con </t>
  </si>
  <si>
    <t xml:space="preserve"> - Tổng đàn bò</t>
  </si>
  <si>
    <t xml:space="preserve"> - Tổng đàn lợn</t>
  </si>
  <si>
    <t>2. Lâm nghiệp</t>
  </si>
  <si>
    <t>3. Thủy sản</t>
  </si>
  <si>
    <t xml:space="preserve"> - Diện tích nuôi trồng thủy sản</t>
  </si>
  <si>
    <t xml:space="preserve">   + Nuôi cá ao</t>
  </si>
  <si>
    <t xml:space="preserve">   + Sản lượng nuôi trồng</t>
  </si>
  <si>
    <t xml:space="preserve">   + Sản lượng khai thác tự nhiên</t>
  </si>
  <si>
    <t>II. Sản phẩm chủ yếu của ngành công nghiệp</t>
  </si>
  <si>
    <t>1.000 sp</t>
  </si>
  <si>
    <t xml:space="preserve"> - Gỗ xẻ XDCB</t>
  </si>
  <si>
    <t>III. Thương mại và dịch vụ</t>
  </si>
  <si>
    <t>1. Tổng mức bán lẻ hh và doanh thu dịch vụ</t>
  </si>
  <si>
    <t>2. Kim ngạch xuất khẩu</t>
  </si>
  <si>
    <t>Nghìn USD</t>
  </si>
  <si>
    <t>3. Kim ngạch nhập khẩu</t>
  </si>
  <si>
    <t>4. Du lịch</t>
  </si>
  <si>
    <t>Lượt</t>
  </si>
  <si>
    <t xml:space="preserve"> Trong đó: khách quốc tế</t>
  </si>
  <si>
    <t>C. THU - CHI NGÂN SÁCH</t>
  </si>
  <si>
    <t>I. Thu ngân sách Nhà nước (1+2)</t>
  </si>
  <si>
    <t>1. Thu NSNN trên địa bàn</t>
  </si>
  <si>
    <t>Tr. đồng</t>
  </si>
  <si>
    <t>1. Chi cân đối ngân sách</t>
  </si>
  <si>
    <t>a) Chi đầu tư phát triển</t>
  </si>
  <si>
    <t xml:space="preserve"> - Chi XDCB tập trung</t>
  </si>
  <si>
    <t xml:space="preserve">b) Chi thường xuyên </t>
  </si>
  <si>
    <t>D. VĂN HÓA - XÃ HỘI</t>
  </si>
  <si>
    <t>1. Giáo dục và Đào tạo</t>
  </si>
  <si>
    <t>2. Lao động, việc làm</t>
  </si>
  <si>
    <t xml:space="preserve"> - Tạo việc làm thông qua CT vay vốn GQVL</t>
  </si>
  <si>
    <t xml:space="preserve"> - Xuất khẩu lao động</t>
  </si>
  <si>
    <t xml:space="preserve"> - Cung ứng lao động</t>
  </si>
  <si>
    <t xml:space="preserve"> - Dạy nghề cho lao động nông thôn (QĐ: 1956)</t>
  </si>
  <si>
    <t>3. Thông tin truyền thông</t>
  </si>
  <si>
    <t xml:space="preserve"> - Tổng số thuê bao điện thoại các loại</t>
  </si>
  <si>
    <t>1.000 máy</t>
  </si>
  <si>
    <t xml:space="preserve"> + Mật độ máy điện thoại các loại</t>
  </si>
  <si>
    <t>Máy/100 dân</t>
  </si>
  <si>
    <t>- Thuê bao internet</t>
  </si>
  <si>
    <t>+ Mật độ thuê bao internet</t>
  </si>
  <si>
    <t>E. TÍN DỤNG - TIỀN TỆ</t>
  </si>
  <si>
    <t>1. Nguồn vốn huy động</t>
  </si>
  <si>
    <t>- Nước máy</t>
  </si>
  <si>
    <t>- Điện thương phẩm</t>
  </si>
  <si>
    <t>triệu kw/h</t>
  </si>
  <si>
    <t>- Điện sản xuất</t>
  </si>
  <si>
    <t>1000 đôi</t>
  </si>
  <si>
    <t>- Sản phẩm cồn</t>
  </si>
  <si>
    <t>- Trồng rừng tập trung</t>
  </si>
  <si>
    <t>- Khai thác gỗ</t>
  </si>
  <si>
    <t>- Trung hạn, dài hạn</t>
  </si>
  <si>
    <t>2. Tổng dư nợ cho vay</t>
  </si>
  <si>
    <t>+ Thuế XNK và TTĐB hàng NK</t>
  </si>
  <si>
    <t>+ Thuế VAT hàng nhập khẩu</t>
  </si>
  <si>
    <t>-Số xã, phương, thị trấn đạt tiêu chuẩn phù hợp với trẻ em</t>
  </si>
  <si>
    <t>xã, phường, thị trấn</t>
  </si>
  <si>
    <t>-Tỷ lệ trẻ em có hoàn cảnh ĐBKK được bảo vệ chăm sóc</t>
  </si>
  <si>
    <t>+ Vốn trong nước</t>
  </si>
  <si>
    <t>+ Chi nguồn thu sử dụng đất</t>
  </si>
  <si>
    <t>2. Tổng sản phẩm trên địa bàn theo giá hiện hành (giá cơ bản)</t>
  </si>
  <si>
    <t>1.  Tổng sản phẩm trên địa bàn theo giá so sánh 2010 (giá cơ bản)</t>
  </si>
  <si>
    <t xml:space="preserve">    + Riêng Thuế NK, thuế SP trừ trợ cấp SP</t>
  </si>
  <si>
    <t>3. Cơ cấu tổng sản phẩm trên địa bàn theo giá hiện hành (giá cơ bản)</t>
  </si>
  <si>
    <t xml:space="preserve">    + Thương mại - dịch vụ</t>
  </si>
  <si>
    <t>Huyện Ia H'Drai</t>
  </si>
  <si>
    <t>Địa bàn</t>
  </si>
  <si>
    <t>3. Nợ xấu</t>
  </si>
  <si>
    <t xml:space="preserve"> - Thu từ SXKD trong nước</t>
  </si>
  <si>
    <t>Thu loại trừ tiền sử dụng đất</t>
  </si>
  <si>
    <t>+ Thu từ DN nhà nước</t>
  </si>
  <si>
    <t>+ Thu từ TP kinh tế ngoài quốc doanh</t>
  </si>
  <si>
    <t>+ Thu thuế bảo vệ môi trường</t>
  </si>
  <si>
    <t>+ Tiền sử dụng đất</t>
  </si>
  <si>
    <t>+ Các khoản thuế khác</t>
  </si>
  <si>
    <t xml:space="preserve"> - Thu từ hoạt xuất nhập khẩu</t>
  </si>
  <si>
    <t>2. Thu quản lý qua ngân sách</t>
  </si>
  <si>
    <t xml:space="preserve"> - Học phí</t>
  </si>
  <si>
    <t xml:space="preserve"> - Ghi thu, ghi chi viện trợ, huy động đóng góp</t>
  </si>
  <si>
    <t xml:space="preserve"> - Vốn cân đối NSĐP, TW bổ sung vốn SN</t>
  </si>
  <si>
    <t xml:space="preserve"> + Chi giáo dục và đào tạo</t>
  </si>
  <si>
    <t xml:space="preserve"> + Chi khoa học và công nghệ</t>
  </si>
  <si>
    <t xml:space="preserve"> + Chi sự nghiệp môi trường</t>
  </si>
  <si>
    <t xml:space="preserve"> + Chi sự nghiệp kinh tế</t>
  </si>
  <si>
    <t xml:space="preserve"> + Các lĩnh vực khác còn lại</t>
  </si>
  <si>
    <t xml:space="preserve"> - Chương trình mục tiêu QG (vốn sự nghiệp)</t>
  </si>
  <si>
    <t>2. Chi quản lý quan ngân sách</t>
  </si>
  <si>
    <t>- Ghi thu, ghi chi học phí</t>
  </si>
  <si>
    <t>- Ghị thu, ghi chi viện trợ, các khoản huy động đóng góp.</t>
  </si>
  <si>
    <t>Thuê bao</t>
  </si>
  <si>
    <r>
      <t xml:space="preserve">5. Chỉ số giá tiêu dùng </t>
    </r>
    <r>
      <rPr>
        <b/>
        <i/>
        <sz val="12"/>
        <rFont val="Times New Roman"/>
        <family val="1"/>
      </rPr>
      <t>so tháng 12 năm trước.</t>
    </r>
  </si>
  <si>
    <r>
      <t>* Trồng trọt (</t>
    </r>
    <r>
      <rPr>
        <b/>
        <i/>
        <sz val="12"/>
        <rFont val="Times New Roman"/>
        <family val="1"/>
      </rPr>
      <t>Vụ đông xuân</t>
    </r>
    <r>
      <rPr>
        <b/>
        <sz val="12"/>
        <rFont val="Times New Roman"/>
        <family val="1"/>
      </rPr>
      <t>)</t>
    </r>
  </si>
  <si>
    <r>
      <t xml:space="preserve"> * Chăn nuôi </t>
    </r>
    <r>
      <rPr>
        <sz val="12"/>
        <rFont val="Times New Roman"/>
        <family val="1"/>
      </rPr>
      <t>(điều tra ngày 01/4 hàng năm)</t>
    </r>
  </si>
  <si>
    <t>38121000181
Ngày 16/02/2016</t>
  </si>
  <si>
    <t>Đa</t>
  </si>
  <si>
    <t>Vy</t>
  </si>
  <si>
    <t>CN-XD</t>
  </si>
  <si>
    <t>Phiếu trình Giám đốc Sở ngày 14/3/2016</t>
  </si>
  <si>
    <t>38121000182
Ngày 14/3/2016</t>
  </si>
  <si>
    <t>Phiếu trình Giám đốc Sở ngày 15/3/2016</t>
  </si>
  <si>
    <t>38121000183
Ngày 15/3/2016</t>
  </si>
  <si>
    <t>38121000184
Ngày 15/3/2016</t>
  </si>
  <si>
    <t>38121000185
Ngày 15/3/2016</t>
  </si>
  <si>
    <t>vy</t>
  </si>
  <si>
    <t>Phiếu trình Giám đốc Sở ngày 18/3/2016</t>
  </si>
  <si>
    <t>38121000187
Ngày 18/3/2016</t>
  </si>
  <si>
    <t>38121000186
Ngày 18/3/2016</t>
  </si>
  <si>
    <t xml:space="preserve"> - Tình trạng bỏ học của học sinh năm học 2015-2016</t>
  </si>
  <si>
    <t xml:space="preserve"> - Tỷ lệ học sinh bỏ học năm học 2015-2016</t>
  </si>
  <si>
    <t xml:space="preserve">   + Mầm non</t>
  </si>
  <si>
    <t>3. Bảo vệ quyền lợi trẻ em</t>
  </si>
  <si>
    <t>Triệu viên</t>
  </si>
  <si>
    <t xml:space="preserve"> -  Xây xát lương thực</t>
  </si>
  <si>
    <t>1000 tấn</t>
  </si>
  <si>
    <t xml:space="preserve"> - Mộc dân dụng</t>
  </si>
  <si>
    <t>1.000 SP</t>
  </si>
  <si>
    <t xml:space="preserve"> - Sản phẩm đồ gỗ xuất khẩu</t>
  </si>
  <si>
    <t>- Giày, dép các loại</t>
  </si>
  <si>
    <t xml:space="preserve"> - May mặc ngoài quốc doanh</t>
  </si>
  <si>
    <t xml:space="preserve"> - Sản phẩm bê tông các loại</t>
  </si>
  <si>
    <t xml:space="preserve"> - Gạch nung Tuynel</t>
  </si>
  <si>
    <t>SP</t>
  </si>
  <si>
    <t>Biểu số: 01</t>
  </si>
  <si>
    <t>Biểu số: 03</t>
  </si>
  <si>
    <t>Biểu số: 04</t>
  </si>
  <si>
    <t>Hạng mục</t>
  </si>
  <si>
    <t>Đơn vị 
tính</t>
  </si>
  <si>
    <t>Ghi 
chú</t>
  </si>
  <si>
    <t>Lũy kế từ đầu năm</t>
  </si>
  <si>
    <t>A</t>
  </si>
  <si>
    <t>B</t>
  </si>
  <si>
    <t>C</t>
  </si>
  <si>
    <t>4=3/2%</t>
  </si>
  <si>
    <t>Vi phạm pháp luật trong quản lý rừng, bảo vệ rừng và quản lý lâm sản</t>
  </si>
  <si>
    <t>Vụ</t>
  </si>
  <si>
    <t>1.1</t>
  </si>
  <si>
    <t>Tổng số vụ vi phạm</t>
  </si>
  <si>
    <t>Phá rừng trái pháp luật</t>
  </si>
  <si>
    <t xml:space="preserve">Trong đó: </t>
  </si>
  <si>
    <t>Phá rừng làm nương rẫy</t>
  </si>
  <si>
    <t>Mục đích khác</t>
  </si>
  <si>
    <t xml:space="preserve">Khai thác rừng trái phép </t>
  </si>
  <si>
    <t>Vi phạm quy định chung của Nhà nước về BVR</t>
  </si>
  <si>
    <t>Vi phạm các quy định về PCCCR</t>
  </si>
  <si>
    <t>Quản lý động vật hoang dã</t>
  </si>
  <si>
    <t>Vận chuyển, buôn bán lâm sản trái pháp luật</t>
  </si>
  <si>
    <t>Mua bán, cất giữ, chế biến, kinh doanh lâm sản trái quy định của Nhà nước</t>
  </si>
  <si>
    <t>Vi phạm TTHC trong mua bán, vận chuyển, chế biến, kinh doanh cất giữ lâm sản</t>
  </si>
  <si>
    <t>Vi phạm các quy định về khai thác gỗ</t>
  </si>
  <si>
    <t>1.2</t>
  </si>
  <si>
    <t>Số vụ đã xử lý</t>
  </si>
  <si>
    <t>Xử lý hình sự</t>
  </si>
  <si>
    <t>Xử phạt hành chính</t>
  </si>
  <si>
    <t>Xử lý khác</t>
  </si>
  <si>
    <t>Cháy rừng do nguyên nhân khác</t>
  </si>
  <si>
    <t>Chống người thi hành công vụ</t>
  </si>
  <si>
    <t>3.1</t>
  </si>
  <si>
    <t>Số vụ</t>
  </si>
  <si>
    <t>3.2</t>
  </si>
  <si>
    <t>3.3</t>
  </si>
  <si>
    <t>Số người bị chết</t>
  </si>
  <si>
    <t xml:space="preserve">Người </t>
  </si>
  <si>
    <t>3.4</t>
  </si>
  <si>
    <t>Số người bị thương</t>
  </si>
  <si>
    <t>Thu sau xử lý vi phạm</t>
  </si>
  <si>
    <t>Lâm sản tịch thu</t>
  </si>
  <si>
    <r>
      <t>m</t>
    </r>
    <r>
      <rPr>
        <vertAlign val="superscript"/>
        <sz val="11"/>
        <rFont val="Times New Roman"/>
        <family val="1"/>
      </rPr>
      <t>3</t>
    </r>
  </si>
  <si>
    <t>TỔNG HỢP TÌNH HÌNH VI PHẠM LUẬT BẢO VỆ VÀ PHÁT TRIỂN RỪNG</t>
  </si>
  <si>
    <t>DANH MỤC DỰ ÁN ĐÃ CHẤP THUẬN CHỦ TRƯƠNG ĐẦU TƯ</t>
  </si>
  <si>
    <t>So sánh</t>
  </si>
  <si>
    <t>TÌNH HÌNH THỰC HIỆN MỘT SỐ CHỈ TIÊU KINH TẾ - XÃ HỘI 6 THÁNG ĐẦU NĂM 2017</t>
  </si>
  <si>
    <t>Thực hiện đến 31-3-2017</t>
  </si>
  <si>
    <t>Ước 6 tháng năm 2017</t>
  </si>
  <si>
    <t>(Số liệu ước đến 30-6-2017)</t>
  </si>
  <si>
    <t>Năm 2017</t>
  </si>
  <si>
    <t>Lũy kế từ đầu năm</t>
  </si>
  <si>
    <t xml:space="preserve">Ước 6 tháng 2017 so với
 (%) </t>
  </si>
  <si>
    <t>+ Chi đầu tư từ nguồn xổ số kiến thiết</t>
  </si>
  <si>
    <t>- Trung ương bổ sung mục tiêu XDCB</t>
  </si>
  <si>
    <t>đ) Chi tăng thu so với dự toán trung ương giao</t>
  </si>
  <si>
    <t>c) Chi bổ sung quỹ dự trữ tài chính</t>
  </si>
  <si>
    <t>d) Chi dự phòng</t>
  </si>
  <si>
    <t>- Ch từ nguồn thu để lại chưa đưa vào cân đối NSĐP (thu từ việc chuyển nhượng tài sản trên đất, phí sử dụng hạ tầng tại KKT cửa khẩu,…)</t>
  </si>
  <si>
    <t>- Chi từ nguồn vay kiên cố hóa kênh mương</t>
  </si>
  <si>
    <t>- Chi đầu tư hỗ trợ doanh nghiệp</t>
  </si>
  <si>
    <t>- Chi từ nguồn tiên rừng</t>
  </si>
  <si>
    <t>- Trong đó: Nợ khoanh</t>
  </si>
  <si>
    <t>28-29</t>
  </si>
  <si>
    <t>24-25</t>
  </si>
  <si>
    <t>39-40</t>
  </si>
  <si>
    <t xml:space="preserve">4. Dân số </t>
  </si>
  <si>
    <t>Dự án trang trại nuôi bò thịt</t>
  </si>
  <si>
    <t>Tiểu khu 437, thôn Vi Ktau, xã Pờ Ê, huyện Kon Plong, tỉnh Kon Tum</t>
  </si>
  <si>
    <t>2017-2019</t>
  </si>
  <si>
    <t>Dự án đầu tư sản xuất than sinh học Biochar phục vụ cho ngành nông nghiệp sạch, hữu cơ thân thiện với môi trường</t>
  </si>
  <si>
    <t>Thôn Kon Gung, xã đăk Mar, huyện Đăk Hà, tỉnh Kon Tum</t>
  </si>
  <si>
    <t>Quý II/2017 đến hết Quý I/2019</t>
  </si>
  <si>
    <t>Thủy điện Đăk Pru1</t>
  </si>
  <si>
    <t>Suối Đăk Pru, làng Đăk Nhoong, xã Đăk Nhoong và làng Đăk Đoát, xã Đăk Pek, huyện Đăk Glei, tỉnh Kon Tum</t>
  </si>
  <si>
    <t>Quý I/2017-Quý IV/2017</t>
  </si>
  <si>
    <t>Dự án đàu tư khia thác khoáng sản cát tại xã Sa Bình, huyện Sa Thầy và xã Ia Chim, tp Kon Tum</t>
  </si>
  <si>
    <t xml:space="preserve"> xã Sa Bình, huyện Sa Thầy và xã Ia Chim, tp Kon Tum</t>
  </si>
  <si>
    <t>tháng 3/2017 đến 9/2017</t>
  </si>
  <si>
    <t>Dự án đầu tư xây dựng khu thực nghiệm nông nghiệp công nghệ cao</t>
  </si>
  <si>
    <t xml:space="preserve">+ Các loại cây ngắn ngày: 6 tấn/năm/01ha 
+ Các loại cây ăn quả: 94.6 tấn/4.73ha
+ Các loại giống mới: 50 tấn/02ha </t>
  </si>
  <si>
    <t>Tiểu khu 482, thôn Kon Tu Rằng, xã Măng Cành, huyện Kon Plong</t>
  </si>
  <si>
    <t>tháng 4/2017 đến tháng 5/2019</t>
  </si>
  <si>
    <t>Trồng cây dược liệu, cây rau củ quả sạch</t>
  </si>
  <si>
    <t>Sản phẩm dịch vụ cung cấp: các loại chế phẩm dược liệu, các loại rau, hoa củ quả tươi</t>
  </si>
  <si>
    <t>Quý II/2017 đến hết Quý IV/2018</t>
  </si>
  <si>
    <t>Dự án đầu tư khai thác khoáng sản cát làm vật liệu xây dựng thông thường tại điểm số 14, sông Đăk Pxi, thôn 5, xã Diên Bình, huyện Đăk Tô và thôn 5, xã Đăk Long, huyện Đăk Hà</t>
  </si>
  <si>
    <t xml:space="preserve">Khai thác và chế biến cát làm vật liệu xây dựng thông thường
7.744 m3/năm </t>
  </si>
  <si>
    <t>thôn 5, xã Diên Bình, huyện Đăk Tô và thôn 5, xã Đăk Long, huyện Đăk Hà</t>
  </si>
  <si>
    <t>5/2017-9/2017</t>
  </si>
  <si>
    <t>Dự án đầu tư khai thác khoáng sản cát làm vật liệu xây dựng thông thường tại điểm số 11, sông Đăk Tờ Kan, thôn 6, xã Kon Đào, huyện Đăk Tô, tỉnh Kon Tum</t>
  </si>
  <si>
    <t>Khai thác cát
CSTK: 2.490 m3/năm</t>
  </si>
  <si>
    <t>thôn 6, xã Kon Đào, huyện Đăk Tô, tỉnh Kon Tum</t>
  </si>
  <si>
    <t>4/2017-5/2017</t>
  </si>
  <si>
    <t>Hợp tác xã Minh Đức</t>
  </si>
  <si>
    <t>Công ty TNHH Kỳ Quang</t>
  </si>
  <si>
    <t>Công ty CP thủy điện Đăk Glei</t>
  </si>
  <si>
    <t>Công ty TNHH T&amp;D Kon Tum</t>
  </si>
  <si>
    <t>Công ty TNHH MTV Nông trại sinh học VN</t>
  </si>
  <si>
    <t>Công ty CP Bình Minh Măng Đen</t>
  </si>
  <si>
    <t>Doanh nghiệp tư nhân Nhật Mạnh</t>
  </si>
  <si>
    <t>Công ty TNHH MTV Huỳnh Ngọc</t>
  </si>
  <si>
    <t>Kon Plông</t>
  </si>
  <si>
    <t>Đăk Hà</t>
  </si>
  <si>
    <t>Đăk Glei</t>
  </si>
  <si>
    <t>Sa Thầy, TP Kon Tum</t>
  </si>
  <si>
    <t>Đăk Tô,  Đăk Hà</t>
  </si>
  <si>
    <t>Đăk Tô</t>
  </si>
  <si>
    <t>Từ đầu năm đến ngày 30/4/2017</t>
  </si>
  <si>
    <t xml:space="preserve">-CSTK: 500 con
- SP, dịch vụ cung cấp: 45 tấn bò thịt mỗi năm.
</t>
  </si>
  <si>
    <t>-CSTK:
+GĐ 1:(từ quý I/2017 đến quý II/2020): 3.000 tấn/năm.
+ GĐ 2 (từ quý II năm 2020 trở đi): Nâng công suất lên 10.000 tấn/năm.
- Sản phẩm dịch vụ cung cấp: Than sinh học Biochar</t>
  </si>
  <si>
    <t>+ CSTK: 7MW
+ Điện lượng bình quân năm: 30,223*10^6 kWh/năm</t>
  </si>
  <si>
    <t>+CSTK: 10.000 m3/ năm.
+ SP: cát làm VLXD</t>
  </si>
  <si>
    <t xml:space="preserve">  - Huy động học sinh ra lớp năm học 2016-2017</t>
  </si>
  <si>
    <t>Trong tháng 3</t>
  </si>
  <si>
    <t>Biểu số: 05</t>
  </si>
  <si>
    <t xml:space="preserve">BIỂU ĐÁNH GIÁ CÔNG TÁC THU NỢ THUẾ ĐẾN 31/3/2017 </t>
  </si>
  <si>
    <t>Đơn vị tính : Triệu đồng</t>
  </si>
  <si>
    <t>STT</t>
  </si>
  <si>
    <t>Cơ quan thuế</t>
  </si>
  <si>
    <t xml:space="preserve">Dự toán thu NSNN năm 2017 </t>
  </si>
  <si>
    <t>Nợ 31/12/2016</t>
  </si>
  <si>
    <t>Nợ 31/3/2017</t>
  </si>
  <si>
    <t>Tỷ lệ nợ có khả năng thu so với DT thu 2017 (%)</t>
  </si>
  <si>
    <t>Tổng nợ</t>
  </si>
  <si>
    <t>Nợ khó thu</t>
  </si>
  <si>
    <t>Nợ chờ xử lý</t>
  </si>
  <si>
    <t>Nợ có khả năng thu</t>
  </si>
  <si>
    <t>Tăng/ giảm</t>
  </si>
  <si>
    <t>Tỷ lệ (%)</t>
  </si>
  <si>
    <t>10=6-2</t>
  </si>
  <si>
    <t>11=10/2</t>
  </si>
  <si>
    <t>12=9-5</t>
  </si>
  <si>
    <t>13=12/5</t>
  </si>
  <si>
    <t>14=9/1</t>
  </si>
  <si>
    <t xml:space="preserve">   1</t>
  </si>
  <si>
    <t>Văn phòng Cục Thuế Tỉnh KonTum</t>
  </si>
  <si>
    <t xml:space="preserve">   2</t>
  </si>
  <si>
    <t>Chi cục Thuế TP Kon Tum</t>
  </si>
  <si>
    <t xml:space="preserve">   3</t>
  </si>
  <si>
    <t>Chi cục Thuế huyện Đắk Glei</t>
  </si>
  <si>
    <t xml:space="preserve">   4</t>
  </si>
  <si>
    <t>Chi cục Thuế huyện Ngọc Hồi</t>
  </si>
  <si>
    <t xml:space="preserve">   5</t>
  </si>
  <si>
    <t>Chi cục Thuế huyện Đắk Tô</t>
  </si>
  <si>
    <t xml:space="preserve">   6</t>
  </si>
  <si>
    <t>Chi cục Thuế huyện Kon Rẫy</t>
  </si>
  <si>
    <t xml:space="preserve">   7</t>
  </si>
  <si>
    <t>Chi cục Thuế huyện Kon Plông</t>
  </si>
  <si>
    <t xml:space="preserve">   8</t>
  </si>
  <si>
    <t>Chi cục Thuế huyện Đăk Hà</t>
  </si>
  <si>
    <t xml:space="preserve">   9</t>
  </si>
  <si>
    <t>Chi cục Thuế huyện Sa Thầy</t>
  </si>
  <si>
    <t xml:space="preserve">  10</t>
  </si>
  <si>
    <t>Chi cục Thuế Huyện Tu Mơ Rông</t>
  </si>
  <si>
    <t xml:space="preserve">  11</t>
  </si>
  <si>
    <t>Chi cục Thuế Huyện Ia H’Drai</t>
  </si>
  <si>
    <t>Trong đó:</t>
  </si>
  <si>
    <t xml:space="preserve">   + Nuôi cá hồ chứa</t>
  </si>
  <si>
    <t>- Chăm sóc rừng trồng</t>
  </si>
  <si>
    <r>
      <t xml:space="preserve">II. Chi ngân sách địa phương (1+2) </t>
    </r>
    <r>
      <rPr>
        <sz val="12"/>
        <rFont val="Times New Roman"/>
        <family val="1"/>
      </rPr>
      <t xml:space="preserve"> </t>
    </r>
    <r>
      <rPr>
        <i/>
        <sz val="12"/>
        <rFont val="Times New Roman"/>
        <family val="1"/>
      </rPr>
      <t>(kể cả nhiệm vụ chi năm 2016 chuyển nguồn sang năm 2017 và TW bổ sung trong năm)</t>
    </r>
  </si>
</sst>
</file>

<file path=xl/styles.xml><?xml version="1.0" encoding="utf-8"?>
<styleSheet xmlns="http://schemas.openxmlformats.org/spreadsheetml/2006/main">
  <numFmts count="8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Red]&quot;\&quot;\-#,##0"/>
    <numFmt numFmtId="166" formatCode="&quot;\&quot;#,##0.00;[Red]&quot;\&quot;\-#,##0.00"/>
    <numFmt numFmtId="167" formatCode="\$#,##0\ ;\(\$#,##0\)"/>
    <numFmt numFmtId="168" formatCode="&quot;\&quot;#,##0;[Red]&quot;\&quot;&quot;\&quot;\-#,##0"/>
    <numFmt numFmtId="169" formatCode="&quot;\&quot;#,##0.00;[Red]&quot;\&quot;&quot;\&quot;&quot;\&quot;&quot;\&quot;&quot;\&quot;&quot;\&quot;\-#,##0.00"/>
    <numFmt numFmtId="170" formatCode="#,###"/>
    <numFmt numFmtId="171" formatCode="?,???.??__;[Red]\-\ ?,???.??__;"/>
    <numFmt numFmtId="172" formatCode="_-&quot;$&quot;* #,##0_-;\-&quot;$&quot;* #,##0_-;_-&quot;$&quot;* &quot;-&quot;_-;_-@_-"/>
    <numFmt numFmtId="173" formatCode="_-* #,##0_-;\-* #,##0_-;_-* &quot;-&quot;_-;_-@_-"/>
    <numFmt numFmtId="174" formatCode="_-&quot;$&quot;* #,##0.00_-;\-&quot;$&quot;* #,##0.00_-;_-&quot;$&quot;* &quot;-&quot;??_-;_-@_-"/>
    <numFmt numFmtId="175" formatCode="_-* #,##0\ _F_-;\-* #,##0\ _F_-;_-* &quot;-&quot;\ _F_-;_-@_-"/>
    <numFmt numFmtId="176" formatCode="_ * #,##0_ ;_ * \-#,##0_ ;_ * &quot;-&quot;_ ;_ @_ "/>
    <numFmt numFmtId="177" formatCode="_ * #,##0_)\ &quot;$&quot;_ ;_ * \(#,##0\)\ &quot;$&quot;_ ;_ * &quot;-&quot;_)\ &quot;$&quot;_ ;_ @_ "/>
    <numFmt numFmtId="178" formatCode="_(* #,##0_);_(* \(#,##0\);_(* &quot;-&quot;??_);_(@_)"/>
    <numFmt numFmtId="179" formatCode="_-* #,##0.00_-;\-* #,##0.00_-;_-* &quot;-&quot;??_-;_-@_-"/>
    <numFmt numFmtId="180" formatCode="m/d"/>
    <numFmt numFmtId="181" formatCode="&quot;ß&quot;#,##0;\-&quot;&quot;\ß&quot;&quot;#,##0"/>
    <numFmt numFmtId="182" formatCode="\t0.00%"/>
    <numFmt numFmtId="183" formatCode="\t#\ ??/??"/>
    <numFmt numFmtId="184" formatCode="#,##0;\(#,##0\)"/>
    <numFmt numFmtId="185" formatCode="#,##0\ &quot;F&quot;;[Red]\-#,##0\ &quot;F&quot;"/>
    <numFmt numFmtId="186" formatCode="#,##0.00\ &quot;F&quot;;\-#,##0.00\ &quot;F&quot;"/>
    <numFmt numFmtId="187" formatCode="#,##0.00\ &quot;F&quot;;[Red]\-#,##0.00\ &quot;F&quot;"/>
    <numFmt numFmtId="188" formatCode="_-* #,##0\ &quot;F&quot;_-;\-* #,##0\ &quot;F&quot;_-;_-* &quot;-&quot;\ &quot;F&quot;_-;_-@_-"/>
    <numFmt numFmtId="189" formatCode="\$#,##0_);\(\$#,##0\)"/>
    <numFmt numFmtId="190" formatCode="&quot;CHF&quot;\ #,##0;&quot;CHF&quot;\ \-#,##0"/>
    <numFmt numFmtId="191" formatCode="#,##0.00&quot; F&quot;;[Red]\-#,##0.00&quot; F&quot;"/>
    <numFmt numFmtId="192" formatCode="\$#,##0_);[Red]&quot;($&quot;#,##0\)"/>
    <numFmt numFmtId="193" formatCode="\$#,##0_);&quot;($&quot;#,##0\)"/>
    <numFmt numFmtId="194" formatCode="_(* #,##0.0000_);_(* \(#,##0.0000\);_(* \-??_);_(@_)"/>
    <numFmt numFmtId="195" formatCode="_ * #,##0_ ;_ * \-#,##0_ ;_ * \-_ ;_ @_ "/>
    <numFmt numFmtId="196" formatCode="#,##0&quot; F&quot;;[Red]\-#,##0&quot; F&quot;"/>
    <numFmt numFmtId="197" formatCode="_(* #,##0_);_(* \(#,##0\);_(* \-??_);_(@_)"/>
    <numFmt numFmtId="198" formatCode="_-\$* #,##0.00_-;&quot;-$&quot;* #,##0.00_-;_-\$* \-??_-;_-@_-"/>
    <numFmt numFmtId="199" formatCode="_ \\* #,##0_ ;_ \\* \-#,##0_ ;_ \\* \-_ ;_ @_ "/>
    <numFmt numFmtId="200" formatCode="_ \\* #,##0.00_ ;_ \\* \-#,##0.00_ ;_ \\* \-??_ ;_ @_ "/>
    <numFmt numFmtId="201" formatCode="_ * #,##0.00_ ;_ * \-#,##0.00_ ;_ * \-??_ ;_ @_ "/>
    <numFmt numFmtId="202" formatCode="#,##0.0_);\(#,##0.0\)"/>
    <numFmt numFmtId="203" formatCode="0.0%;[Red]\(0.0%\)"/>
    <numFmt numFmtId="204" formatCode="_ * #,##0.00_)\£_ ;_ * \(#,##0.00&quot;)£&quot;_ ;_ * \-??_)\£_ ;_ @_ "/>
    <numFmt numFmtId="205" formatCode="0.0%;\(0.0%\)"/>
    <numFmt numFmtId="206" formatCode="&quot;US$&quot;#,##0.00;&quot;(US$&quot;#,##0.00\)"/>
    <numFmt numFmtId="207" formatCode="_-* #,##0\ _D_M_-;\-* #,##0\ _D_M_-;_-* &quot;- &quot;_D_M_-;_-@_-"/>
    <numFmt numFmtId="208" formatCode="_-* #,##0.00\ _D_M_-;\-* #,##0.00\ _D_M_-;_-* \-??\ _D_M_-;_-@_-"/>
    <numFmt numFmtId="209" formatCode="_-[$€]* #,##0.00_-;\-[$€]* #,##0.00_-;_-[$€]* \-??_-;_-@_-"/>
    <numFmt numFmtId="210" formatCode="#,##0.000_);\(#,##0.000\)"/>
    <numFmt numFmtId="211" formatCode="\\#,##0;[Red]&quot;-\&quot;#,##0"/>
    <numFmt numFmtId="212" formatCode="#,##0&quot; F&quot;;\-#,##0&quot; F&quot;"/>
    <numFmt numFmtId="213" formatCode="_-* #,##0&quot; DM&quot;_-;\-* #,##0&quot; DM&quot;_-;_-* &quot;- DM&quot;_-;_-@_-"/>
    <numFmt numFmtId="214" formatCode="_-* #,##0.00&quot; DM&quot;_-;\-* #,##0.00&quot; DM&quot;_-;_-* \-??&quot; DM&quot;_-;_-@_-"/>
    <numFmt numFmtId="215" formatCode="_(\$* #,##0_);_(\$* \(#,##0\);_(\$* \-_);_(@_)"/>
    <numFmt numFmtId="216" formatCode="_(\$* #,##0.00_);_(\$* \(#,##0.00\);_(\$* \-??_);_(@_)"/>
    <numFmt numFmtId="217" formatCode="_(* #,##0.00_);_(* \(#,##0.00\);_(* \-??_);_(@_)"/>
    <numFmt numFmtId="218" formatCode="&quot;\&quot;#,##0;[Red]\-&quot;\&quot;#,##0"/>
    <numFmt numFmtId="219" formatCode="_(* #,##0.0_);_(* \(#,##0.0\);_(* &quot;-&quot;??_);_(@_)"/>
    <numFmt numFmtId="220" formatCode="#,##0;[Red]#,##0"/>
    <numFmt numFmtId="221" formatCode="0.0"/>
    <numFmt numFmtId="222" formatCode="#,##0.0;[Red]#,##0.0"/>
    <numFmt numFmtId="223" formatCode="#,##0.00;[Red]#,##0.00"/>
    <numFmt numFmtId="224" formatCode="#,##0.000;[Red]#,##0.000"/>
    <numFmt numFmtId="225" formatCode="_(* #,##0.0_);_(* \(#,##0.0\);_(* &quot;-&quot;?_);_(@_)"/>
    <numFmt numFmtId="226" formatCode="0.00000"/>
    <numFmt numFmtId="227" formatCode="&quot;VND&quot;#,##0_);[Red]\(&quot;VND&quot;#,##0\)"/>
    <numFmt numFmtId="228" formatCode="#,##0\ &quot;₫&quot;;[Red]\-#,##0\ &quot;₫&quot;"/>
    <numFmt numFmtId="229" formatCode="_-* #,##0\ _₫_-;\-* #,##0\ _₫_-;_-* &quot;-&quot;\ _₫_-;_-@_-"/>
    <numFmt numFmtId="230" formatCode="_-* #,##0.00\ _₫_-;\-* #,##0.00\ _₫_-;_-* &quot;-&quot;??\ _₫_-;_-@_-"/>
    <numFmt numFmtId="231" formatCode="\\#,##0.00;[Red]&quot;\\\\\\-&quot;#,##0.00"/>
    <numFmt numFmtId="232" formatCode="\\#,##0;[Red]&quot;\\-&quot;#,##0"/>
    <numFmt numFmtId="233" formatCode="_(* #,##0_);_(* \(#,##0\);_(* \-_);_(@_)"/>
    <numFmt numFmtId="234" formatCode="_-* #,##0.00\ _V_N_D_-;\-* #,##0.00\ _V_N_D_-;_-* &quot;-&quot;??\ _V_N_D_-;_-@_-"/>
    <numFmt numFmtId="235" formatCode="&quot;CHF &quot;#,##0;&quot;CHF -&quot;#,##0"/>
    <numFmt numFmtId="236" formatCode="_ * #,##0_)&quot; $&quot;_ ;_ * \(#,##0&quot;) $&quot;_ ;_ * \-_)&quot; $&quot;_ ;_ @_ "/>
    <numFmt numFmtId="237" formatCode="_-* #,##0&quot; F&quot;_-;\-* #,##0&quot; F&quot;_-;_-* &quot;- F&quot;_-;_-@_-"/>
    <numFmt numFmtId="238" formatCode="#,##0.00&quot; F&quot;;\-#,##0.00&quot; F&quot;"/>
    <numFmt numFmtId="239" formatCode="#,##0.000"/>
    <numFmt numFmtId="240" formatCode="#,##0.0000"/>
    <numFmt numFmtId="241" formatCode="0.0%"/>
  </numFmts>
  <fonts count="115">
    <font>
      <sz val="12"/>
      <name val=".VnTime"/>
      <family val="0"/>
    </font>
    <font>
      <sz val="10"/>
      <name val="Arial"/>
      <family val="2"/>
    </font>
    <font>
      <u val="single"/>
      <sz val="12"/>
      <color indexed="36"/>
      <name val=".VnTime"/>
      <family val="2"/>
    </font>
    <font>
      <b/>
      <sz val="18"/>
      <name val="Arial"/>
      <family val="2"/>
    </font>
    <font>
      <b/>
      <sz val="12"/>
      <name val="Arial"/>
      <family val="2"/>
    </font>
    <font>
      <u val="single"/>
      <sz val="12"/>
      <color indexed="12"/>
      <name val=".VnTime"/>
      <family val="2"/>
    </font>
    <font>
      <sz val="14"/>
      <name val="뼻뮝"/>
      <family val="3"/>
    </font>
    <font>
      <sz val="12"/>
      <name val="뼻뮝"/>
      <family val="1"/>
    </font>
    <font>
      <sz val="12"/>
      <name val="바탕체"/>
      <family val="1"/>
    </font>
    <font>
      <sz val="10"/>
      <name val="굴림체"/>
      <family val="3"/>
    </font>
    <font>
      <sz val="12"/>
      <name val="Times New Roman"/>
      <family val="1"/>
    </font>
    <font>
      <sz val="10"/>
      <name val=".VnArial"/>
      <family val="2"/>
    </font>
    <font>
      <sz val="12"/>
      <color indexed="8"/>
      <name val="Times New Roman"/>
      <family val="1"/>
    </font>
    <font>
      <sz val="12"/>
      <name val="Arial Narrow"/>
      <family val="2"/>
    </font>
    <font>
      <b/>
      <sz val="12"/>
      <name val=".VnTime"/>
      <family val="2"/>
    </font>
    <font>
      <sz val="12"/>
      <name val="VNtimes new roman"/>
      <family val="2"/>
    </font>
    <font>
      <sz val="11"/>
      <color indexed="8"/>
      <name val="Calibri"/>
      <family val="2"/>
    </font>
    <font>
      <sz val="10"/>
      <name val="?? ??"/>
      <family val="1"/>
    </font>
    <font>
      <sz val="14"/>
      <name val="??"/>
      <family val="3"/>
    </font>
    <font>
      <sz val="9"/>
      <name val="Arial"/>
      <family val="2"/>
    </font>
    <font>
      <sz val="12"/>
      <name val="Courier"/>
      <family val="3"/>
    </font>
    <font>
      <b/>
      <sz val="10"/>
      <name val=".VnTimeH"/>
      <family val="2"/>
    </font>
    <font>
      <b/>
      <u val="single"/>
      <sz val="14"/>
      <color indexed="8"/>
      <name val=".VnBook-AntiquaH"/>
      <family val="2"/>
    </font>
    <font>
      <sz val="10"/>
      <name val="VnTimes"/>
      <family val="0"/>
    </font>
    <font>
      <i/>
      <sz val="12"/>
      <color indexed="8"/>
      <name val=".VnBook-AntiquaH"/>
      <family val="2"/>
    </font>
    <font>
      <sz val="11"/>
      <color indexed="8"/>
      <name val="UVnTime"/>
      <family val="2"/>
    </font>
    <font>
      <b/>
      <sz val="12"/>
      <color indexed="8"/>
      <name val=".VnBook-Antiqua"/>
      <family val="2"/>
    </font>
    <font>
      <i/>
      <sz val="12"/>
      <color indexed="8"/>
      <name val=".VnBook-Antiqua"/>
      <family val="2"/>
    </font>
    <font>
      <sz val="11"/>
      <color indexed="27"/>
      <name val="UVnTime"/>
      <family val="2"/>
    </font>
    <font>
      <sz val="12"/>
      <name val="¹UAAA¼"/>
      <family val="3"/>
    </font>
    <font>
      <sz val="11"/>
      <color indexed="20"/>
      <name val="UVnTime"/>
      <family val="2"/>
    </font>
    <font>
      <sz val="14"/>
      <name val=".vntime"/>
      <family val="2"/>
    </font>
    <font>
      <sz val="12"/>
      <name val="µ¸¿òÃ¼"/>
      <family val="3"/>
    </font>
    <font>
      <b/>
      <sz val="11"/>
      <color indexed="52"/>
      <name val="UVnTime"/>
      <family val="2"/>
    </font>
    <font>
      <b/>
      <sz val="10"/>
      <name val="Helv"/>
      <family val="0"/>
    </font>
    <font>
      <b/>
      <sz val="11"/>
      <color indexed="27"/>
      <name val="UVnTime"/>
      <family val="2"/>
    </font>
    <font>
      <sz val="10"/>
      <name val="VNI-Aptima"/>
      <family val="0"/>
    </font>
    <font>
      <b/>
      <sz val="10"/>
      <name val="MS Sans Serif"/>
      <family val="2"/>
    </font>
    <font>
      <sz val="13"/>
      <name val="Times New Roman"/>
      <family val="1"/>
    </font>
    <font>
      <sz val="10"/>
      <name val="Times New Roman"/>
      <family val="1"/>
    </font>
    <font>
      <sz val="10"/>
      <color indexed="8"/>
      <name val="Arial"/>
      <family val="2"/>
    </font>
    <font>
      <i/>
      <sz val="11"/>
      <color indexed="23"/>
      <name val="UVnTime"/>
      <family val="2"/>
    </font>
    <font>
      <sz val="11"/>
      <color indexed="17"/>
      <name val="UVnTime"/>
      <family val="2"/>
    </font>
    <font>
      <sz val="8"/>
      <name val="Arial"/>
      <family val="2"/>
    </font>
    <font>
      <sz val="14"/>
      <color indexed="12"/>
      <name val=".VnArialH"/>
      <family val="2"/>
    </font>
    <font>
      <b/>
      <sz val="11"/>
      <color indexed="62"/>
      <name val="UVnTime"/>
      <family val="2"/>
    </font>
    <font>
      <b/>
      <sz val="10"/>
      <name val=".VnTime"/>
      <family val="2"/>
    </font>
    <font>
      <b/>
      <sz val="14"/>
      <name val=".VnTimeH"/>
      <family val="2"/>
    </font>
    <font>
      <sz val="11"/>
      <color indexed="62"/>
      <name val="UVnTime"/>
      <family val="2"/>
    </font>
    <font>
      <sz val="10"/>
      <name val="MS Sans Serif"/>
      <family val="2"/>
    </font>
    <font>
      <sz val="11"/>
      <color indexed="52"/>
      <name val="UVnTime"/>
      <family val="2"/>
    </font>
    <font>
      <b/>
      <sz val="11"/>
      <name val="Helv"/>
      <family val="0"/>
    </font>
    <font>
      <sz val="10"/>
      <name val=".VnAvant"/>
      <family val="2"/>
    </font>
    <font>
      <sz val="10"/>
      <name val="VNbook-Antiqua"/>
      <family val="0"/>
    </font>
    <font>
      <sz val="12"/>
      <name val="Arial"/>
      <family val="2"/>
    </font>
    <font>
      <sz val="11"/>
      <color indexed="60"/>
      <name val="UVnTime"/>
      <family val="2"/>
    </font>
    <font>
      <sz val="7"/>
      <name val="Small Fonts"/>
      <family val="2"/>
    </font>
    <font>
      <sz val="14"/>
      <name val="Times New Roman"/>
      <family val="1"/>
    </font>
    <font>
      <sz val="11"/>
      <color indexed="8"/>
      <name val="Arial"/>
      <family val="2"/>
    </font>
    <font>
      <b/>
      <sz val="11"/>
      <name val="Arial"/>
      <family val="2"/>
    </font>
    <font>
      <b/>
      <sz val="11"/>
      <color indexed="63"/>
      <name val="UVnTime"/>
      <family val="2"/>
    </font>
    <font>
      <sz val="13"/>
      <name val=".VnTime"/>
      <family val="2"/>
    </font>
    <font>
      <sz val="8"/>
      <name val=".VnHelvetIns"/>
      <family val="2"/>
    </font>
    <font>
      <sz val="12"/>
      <color indexed="8"/>
      <name val=".VnTime"/>
      <family val="2"/>
    </font>
    <font>
      <sz val="12"/>
      <name val="VNTime"/>
      <family val="0"/>
    </font>
    <font>
      <b/>
      <sz val="13"/>
      <color indexed="8"/>
      <name val=".VnTimeH"/>
      <family val="2"/>
    </font>
    <font>
      <b/>
      <sz val="18"/>
      <color indexed="62"/>
      <name val="Cambria"/>
      <family val="2"/>
    </font>
    <font>
      <sz val="10"/>
      <name val="VNtimes new roman"/>
      <family val="2"/>
    </font>
    <font>
      <b/>
      <sz val="8"/>
      <name val="VN Helvetica"/>
      <family val="0"/>
    </font>
    <font>
      <b/>
      <sz val="10"/>
      <name val="VN AvantGBook"/>
      <family val="0"/>
    </font>
    <font>
      <b/>
      <sz val="16"/>
      <name val=".VnTime"/>
      <family val="2"/>
    </font>
    <font>
      <sz val="10"/>
      <name val=".VnTime"/>
      <family val="2"/>
    </font>
    <font>
      <sz val="9"/>
      <name val=".VnTime"/>
      <family val="2"/>
    </font>
    <font>
      <sz val="11"/>
      <color indexed="10"/>
      <name val="UVnTime"/>
      <family val="2"/>
    </font>
    <font>
      <sz val="14"/>
      <name val=".VnArial"/>
      <family val="2"/>
    </font>
    <font>
      <sz val="16"/>
      <name val="AngsanaUPC"/>
      <family val="3"/>
    </font>
    <font>
      <sz val="10"/>
      <name val=" "/>
      <family val="1"/>
    </font>
    <font>
      <sz val="8"/>
      <name val=".VnTime"/>
      <family val="2"/>
    </font>
    <font>
      <b/>
      <sz val="12"/>
      <name val="Times New Roman"/>
      <family val="1"/>
    </font>
    <font>
      <b/>
      <i/>
      <sz val="12"/>
      <name val="Times New Roman"/>
      <family val="1"/>
    </font>
    <font>
      <i/>
      <sz val="12"/>
      <name val="Times New Roman"/>
      <family val="1"/>
    </font>
    <font>
      <b/>
      <sz val="11"/>
      <name val="Times New Roman"/>
      <family val="1"/>
    </font>
    <font>
      <b/>
      <sz val="13"/>
      <name val="Times New Roman"/>
      <family val="1"/>
    </font>
    <font>
      <sz val="10"/>
      <color indexed="8"/>
      <name val="Arial Narrow"/>
      <family val="2"/>
    </font>
    <font>
      <sz val="11"/>
      <name val="Times New Roman"/>
      <family val="1"/>
    </font>
    <font>
      <sz val="11"/>
      <name val="Arial Narrow"/>
      <family val="2"/>
    </font>
    <font>
      <b/>
      <i/>
      <sz val="11"/>
      <name val="Arial Narrow"/>
      <family val="2"/>
    </font>
    <font>
      <b/>
      <sz val="12"/>
      <name val="Arial Narrow"/>
      <family val="2"/>
    </font>
    <font>
      <sz val="14"/>
      <name val="Arial Narrow"/>
      <family val="2"/>
    </font>
    <font>
      <b/>
      <sz val="14"/>
      <name val="Arial Narrow"/>
      <family val="2"/>
    </font>
    <font>
      <sz val="14"/>
      <color indexed="18"/>
      <name val="Times New Roman"/>
      <family val="1"/>
    </font>
    <font>
      <b/>
      <sz val="14"/>
      <color indexed="18"/>
      <name val="Times New Roman"/>
      <family val="1"/>
    </font>
    <font>
      <b/>
      <sz val="10"/>
      <color indexed="18"/>
      <name val="Times New Roman"/>
      <family val="1"/>
    </font>
    <font>
      <b/>
      <i/>
      <sz val="10"/>
      <color indexed="18"/>
      <name val="Times New Roman"/>
      <family val="1"/>
    </font>
    <font>
      <b/>
      <i/>
      <sz val="11"/>
      <color indexed="18"/>
      <name val="Arial Narrow"/>
      <family val="2"/>
    </font>
    <font>
      <i/>
      <sz val="14"/>
      <color indexed="18"/>
      <name val="Times New Roman"/>
      <family val="1"/>
    </font>
    <font>
      <sz val="11"/>
      <name val="VNI-Times"/>
      <family val="0"/>
    </font>
    <font>
      <i/>
      <sz val="11"/>
      <name val="Times New Roman"/>
      <family val="1"/>
    </font>
    <font>
      <vertAlign val="superscript"/>
      <sz val="11"/>
      <name val="Times New Roman"/>
      <family val="1"/>
    </font>
    <font>
      <sz val="12"/>
      <color indexed="10"/>
      <name val="Times New Roman"/>
      <family val="1"/>
    </font>
    <font>
      <b/>
      <i/>
      <sz val="12"/>
      <color indexed="10"/>
      <name val="Times New Roman"/>
      <family val="1"/>
    </font>
    <font>
      <i/>
      <sz val="12"/>
      <color indexed="10"/>
      <name val="Times New Roman"/>
      <family val="1"/>
    </font>
    <font>
      <b/>
      <sz val="10"/>
      <name val="Arial"/>
      <family val="2"/>
    </font>
    <font>
      <b/>
      <sz val="10"/>
      <name val=".VnArial"/>
      <family val="2"/>
    </font>
    <font>
      <sz val="14"/>
      <name val=".VnTimeH"/>
      <family val="2"/>
    </font>
    <font>
      <sz val="9"/>
      <name val="Arial MT"/>
      <family val="0"/>
    </font>
    <font>
      <i/>
      <sz val="10"/>
      <name val=".VnTime"/>
      <family val="2"/>
    </font>
    <font>
      <b/>
      <sz val="11"/>
      <name val=".VnTimeH"/>
      <family val="2"/>
    </font>
    <font>
      <sz val="10"/>
      <color indexed="18"/>
      <name val="Times New Roman"/>
      <family val="1"/>
    </font>
    <font>
      <sz val="10"/>
      <color indexed="8"/>
      <name val="Times New Roman"/>
      <family val="1"/>
    </font>
    <font>
      <sz val="12"/>
      <color indexed="18"/>
      <name val="Times New Roman"/>
      <family val="1"/>
    </font>
    <font>
      <b/>
      <i/>
      <sz val="12"/>
      <name val="Arial Narrow"/>
      <family val="2"/>
    </font>
    <font>
      <sz val="11"/>
      <color indexed="10"/>
      <name val="Times New Roman"/>
      <family val="1"/>
    </font>
    <font>
      <sz val="11"/>
      <color theme="1"/>
      <name val="Calibri"/>
      <family val="2"/>
    </font>
    <font>
      <sz val="11"/>
      <color rgb="FFFF0000"/>
      <name val="Times New Roman"/>
      <family val="1"/>
    </font>
  </fonts>
  <fills count="2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style="thick"/>
      <right style="thick"/>
      <top style="thick"/>
      <bottom style="thick"/>
    </border>
    <border>
      <left style="thin"/>
      <right style="thin"/>
      <top style="double"/>
      <bottom style="hair"/>
    </border>
    <border>
      <left style="thin"/>
      <right style="thin"/>
      <top style="hair"/>
      <bottom style="hair"/>
    </border>
    <border>
      <left style="thin">
        <color indexed="8"/>
      </left>
      <right style="thin">
        <color indexed="8"/>
      </right>
      <top style="hair">
        <color indexed="8"/>
      </top>
      <bottom style="hair">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double">
        <color indexed="8"/>
      </top>
      <bottom style="double">
        <color indexed="8"/>
      </bottom>
    </border>
    <border>
      <left>
        <color indexed="63"/>
      </left>
      <right>
        <color indexed="63"/>
      </right>
      <top style="medium"/>
      <bottom style="medium"/>
    </border>
    <border>
      <left>
        <color indexed="63"/>
      </left>
      <right>
        <color indexed="63"/>
      </right>
      <top style="medium">
        <color indexed="8"/>
      </top>
      <bottom style="medium">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medium">
        <color indexed="8"/>
      </bottom>
    </border>
    <border>
      <left style="thin"/>
      <right style="thin"/>
      <top style="thin"/>
      <bottom style="hair"/>
    </border>
    <border>
      <left style="thin">
        <color indexed="8"/>
      </left>
      <right style="thin">
        <color indexed="8"/>
      </right>
      <top style="thin">
        <color indexed="8"/>
      </top>
      <bottom style="hair">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style="thin"/>
      <right style="thin"/>
      <top>
        <color indexed="63"/>
      </top>
      <bottom style="hair"/>
    </border>
    <border>
      <left>
        <color indexed="63"/>
      </left>
      <right>
        <color indexed="63"/>
      </right>
      <top style="double"/>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hair"/>
      <bottom style="thin"/>
    </border>
    <border>
      <left style="thin"/>
      <right style="thin"/>
      <top style="thin"/>
      <bottom/>
    </border>
    <border>
      <left style="thin">
        <color indexed="8"/>
      </left>
      <right>
        <color indexed="63"/>
      </right>
      <top style="thin">
        <color indexed="8"/>
      </top>
      <bottom>
        <color indexed="63"/>
      </bottom>
    </border>
    <border>
      <left style="thin">
        <color indexed="8"/>
      </left>
      <right style="thin"/>
      <top style="thin">
        <color indexed="8"/>
      </top>
      <bottom style="hair">
        <color indexed="8"/>
      </bottom>
    </border>
    <border>
      <left style="thin">
        <color indexed="8"/>
      </left>
      <right style="thin"/>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top style="hair">
        <color indexed="8"/>
      </top>
      <bottom style="thin">
        <color indexed="8"/>
      </bottom>
    </border>
    <border>
      <left>
        <color indexed="63"/>
      </left>
      <right style="thin"/>
      <top style="thin"/>
      <bottom style="thin"/>
    </border>
    <border>
      <left>
        <color indexed="63"/>
      </left>
      <right>
        <color indexed="63"/>
      </right>
      <top style="thin"/>
      <bottom>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right style="thin">
        <color indexed="63"/>
      </right>
      <top style="thin">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s>
  <cellStyleXfs count="1349">
    <xf numFmtId="0" fontId="0" fillId="0" borderId="0">
      <alignment/>
      <protection/>
    </xf>
    <xf numFmtId="0" fontId="1" fillId="0" borderId="1" applyNumberFormat="0" applyFill="0" applyBorder="0" applyAlignment="0" applyProtection="0"/>
    <xf numFmtId="0" fontId="37" fillId="0" borderId="0" applyNumberFormat="0" applyFill="0" applyBorder="0" applyAlignment="0" applyProtection="0"/>
    <xf numFmtId="0" fontId="1" fillId="0" borderId="1"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0" borderId="0">
      <alignment/>
      <protection/>
    </xf>
    <xf numFmtId="197" fontId="13" fillId="0" borderId="0" applyBorder="0">
      <alignment/>
      <protection/>
    </xf>
    <xf numFmtId="178" fontId="15" fillId="0" borderId="2" applyFont="0" applyBorder="0">
      <alignment/>
      <protection/>
    </xf>
    <xf numFmtId="197" fontId="16" fillId="0" borderId="0" applyBorder="0">
      <alignment/>
      <protection/>
    </xf>
    <xf numFmtId="197" fontId="13" fillId="0" borderId="0" applyBorder="0">
      <alignment/>
      <protection/>
    </xf>
    <xf numFmtId="169" fontId="1" fillId="0" borderId="0" applyFont="0" applyFill="0" applyBorder="0" applyAlignment="0" applyProtection="0"/>
    <xf numFmtId="0" fontId="17" fillId="0" borderId="0" applyFont="0" applyFill="0" applyBorder="0" applyAlignment="0" applyProtection="0"/>
    <xf numFmtId="168" fontId="1" fillId="0" borderId="0" applyFont="0" applyFill="0" applyBorder="0" applyAlignment="0" applyProtection="0"/>
    <xf numFmtId="232"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231" fontId="13" fillId="0" borderId="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173" fontId="19" fillId="0" borderId="0" applyFont="0" applyFill="0" applyBorder="0" applyAlignment="0" applyProtection="0"/>
    <xf numFmtId="179" fontId="19" fillId="0" borderId="0" applyFont="0" applyFill="0" applyBorder="0" applyAlignment="0" applyProtection="0"/>
    <xf numFmtId="6" fontId="20" fillId="0" borderId="0" applyFont="0" applyFill="0" applyBorder="0" applyAlignment="0" applyProtection="0"/>
    <xf numFmtId="0" fontId="10" fillId="0" borderId="0">
      <alignment vertical="center"/>
      <protection/>
    </xf>
    <xf numFmtId="0" fontId="1" fillId="0" borderId="0">
      <alignment/>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2" fillId="2" borderId="0">
      <alignment/>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6"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22" fillId="2" borderId="0">
      <alignment/>
      <protection/>
    </xf>
    <xf numFmtId="0" fontId="22" fillId="3" borderId="0">
      <alignment/>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13" fillId="0" borderId="4"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6"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16"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3" fillId="0" borderId="4" applyAlignment="0">
      <protection/>
    </xf>
    <xf numFmtId="0" fontId="21" fillId="0" borderId="3" applyFont="0" applyAlignment="0">
      <protection/>
    </xf>
    <xf numFmtId="0" fontId="22" fillId="3" borderId="0">
      <alignment/>
      <protection/>
    </xf>
    <xf numFmtId="0" fontId="21" fillId="0" borderId="3" applyFont="0" applyAlignment="0">
      <protection/>
    </xf>
    <xf numFmtId="0" fontId="13" fillId="0" borderId="4" applyAlignment="0">
      <protection/>
    </xf>
    <xf numFmtId="0" fontId="13" fillId="0" borderId="4" applyAlignment="0">
      <protection/>
    </xf>
    <xf numFmtId="0" fontId="22" fillId="2" borderId="0">
      <alignment/>
      <protection/>
    </xf>
    <xf numFmtId="0" fontId="14" fillId="0" borderId="5" applyFont="0" applyFill="0" applyAlignment="0">
      <protection/>
    </xf>
    <xf numFmtId="0" fontId="13" fillId="0" borderId="6" applyFill="0" applyAlignment="0">
      <protection/>
    </xf>
    <xf numFmtId="0" fontId="13" fillId="0" borderId="4" applyAlignment="0">
      <protection/>
    </xf>
    <xf numFmtId="0" fontId="14" fillId="0" borderId="5" applyFont="0" applyFill="0" applyAlignment="0">
      <protection/>
    </xf>
    <xf numFmtId="0" fontId="14" fillId="0" borderId="5" applyFont="0" applyFill="0"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6" fillId="0" borderId="4" applyAlignment="0">
      <protection/>
    </xf>
    <xf numFmtId="0" fontId="13" fillId="0" borderId="6"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3" fillId="0" borderId="6" applyFill="0" applyAlignment="0">
      <protection/>
    </xf>
    <xf numFmtId="0" fontId="13" fillId="0" borderId="6" applyFill="0" applyAlignment="0">
      <protection/>
    </xf>
    <xf numFmtId="0" fontId="22" fillId="2" borderId="0">
      <alignment/>
      <protection/>
    </xf>
    <xf numFmtId="0" fontId="22" fillId="3" borderId="0">
      <alignment/>
      <protection/>
    </xf>
    <xf numFmtId="0" fontId="13" fillId="0" borderId="6" applyFill="0" applyAlignment="0">
      <protection/>
    </xf>
    <xf numFmtId="0" fontId="16" fillId="0" borderId="6" applyFill="0" applyAlignment="0">
      <protection/>
    </xf>
    <xf numFmtId="0" fontId="14" fillId="0" borderId="5" applyFont="0" applyFill="0" applyAlignment="0">
      <protection/>
    </xf>
    <xf numFmtId="0" fontId="14" fillId="0" borderId="5" applyFont="0" applyFill="0" applyAlignment="0">
      <protection/>
    </xf>
    <xf numFmtId="0" fontId="16" fillId="0" borderId="6" applyFill="0" applyAlignment="0">
      <protection/>
    </xf>
    <xf numFmtId="0" fontId="13"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6" fillId="0" borderId="6" applyFill="0" applyAlignment="0">
      <protection/>
    </xf>
    <xf numFmtId="0" fontId="13" fillId="0" borderId="6" applyFill="0" applyAlignment="0">
      <protection/>
    </xf>
    <xf numFmtId="0" fontId="13" fillId="0" borderId="6" applyFill="0" applyAlignment="0">
      <protection/>
    </xf>
    <xf numFmtId="0" fontId="13" fillId="0" borderId="6" applyFill="0" applyAlignment="0">
      <protection/>
    </xf>
    <xf numFmtId="0" fontId="13" fillId="0" borderId="6"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4" fillId="0" borderId="5" applyFont="0"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 fillId="0" borderId="6" applyFill="0" applyAlignment="0">
      <protection/>
    </xf>
    <xf numFmtId="0" fontId="13" fillId="0" borderId="6" applyFill="0" applyAlignment="0">
      <protection/>
    </xf>
    <xf numFmtId="0" fontId="14" fillId="0" borderId="5" applyFont="0" applyFill="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16"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3" fillId="0" borderId="4"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2" fillId="2" borderId="0">
      <alignment/>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6"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6"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13" fillId="0" borderId="4" applyAlignment="0">
      <protection/>
    </xf>
    <xf numFmtId="0" fontId="16"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3" fillId="0" borderId="4" applyAlignment="0">
      <protection/>
    </xf>
    <xf numFmtId="0" fontId="21" fillId="0" borderId="3" applyFont="0" applyAlignment="0">
      <protection/>
    </xf>
    <xf numFmtId="0" fontId="13" fillId="0" borderId="4" applyAlignment="0">
      <protection/>
    </xf>
    <xf numFmtId="0" fontId="13" fillId="0" borderId="4" applyAlignment="0">
      <protection/>
    </xf>
    <xf numFmtId="0" fontId="0" fillId="0" borderId="5" applyAlignment="0">
      <protection/>
    </xf>
    <xf numFmtId="0" fontId="0" fillId="0" borderId="6"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5" applyAlignment="0">
      <protection/>
    </xf>
    <xf numFmtId="0" fontId="0" fillId="0" borderId="5" applyAlignment="0">
      <protection/>
    </xf>
    <xf numFmtId="0" fontId="0" fillId="0" borderId="5" applyAlignment="0">
      <protection/>
    </xf>
    <xf numFmtId="0" fontId="0" fillId="0" borderId="5"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6" applyAlignment="0">
      <protection/>
    </xf>
    <xf numFmtId="0" fontId="0" fillId="0" borderId="5"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 fillId="0" borderId="4" applyAlignment="0">
      <protection/>
    </xf>
    <xf numFmtId="0" fontId="13" fillId="0" borderId="4" applyAlignment="0">
      <protection/>
    </xf>
    <xf numFmtId="0" fontId="21" fillId="0" borderId="3" applyFont="0" applyAlignment="0">
      <protection/>
    </xf>
    <xf numFmtId="0" fontId="13" fillId="0" borderId="4" applyAlignment="0">
      <protection/>
    </xf>
    <xf numFmtId="0" fontId="21" fillId="0" borderId="3" applyFont="0" applyAlignment="0">
      <protection/>
    </xf>
    <xf numFmtId="0" fontId="21" fillId="0" borderId="3" applyFont="0" applyAlignment="0">
      <protection/>
    </xf>
    <xf numFmtId="0" fontId="16" fillId="0" borderId="4" applyAlignment="0">
      <protection/>
    </xf>
    <xf numFmtId="0" fontId="13" fillId="0" borderId="4" applyAlignment="0">
      <protection/>
    </xf>
    <xf numFmtId="0" fontId="23" fillId="0" borderId="0">
      <alignment/>
      <protection/>
    </xf>
    <xf numFmtId="0" fontId="0" fillId="0" borderId="3" applyNumberFormat="0" applyFill="0">
      <alignment/>
      <protection/>
    </xf>
    <xf numFmtId="0" fontId="0" fillId="0" borderId="4"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4" applyNumberFormat="0" applyFill="0">
      <alignment/>
      <protection/>
    </xf>
    <xf numFmtId="0" fontId="0" fillId="0" borderId="4" applyNumberFormat="0" applyFill="0">
      <alignment/>
      <protection/>
    </xf>
    <xf numFmtId="0" fontId="24" fillId="2" borderId="0">
      <alignment/>
      <protection/>
    </xf>
    <xf numFmtId="0" fontId="24" fillId="3" borderId="0">
      <alignment/>
      <protection/>
    </xf>
    <xf numFmtId="0" fontId="0" fillId="0" borderId="4" applyNumberFormat="0" applyFill="0">
      <alignment/>
      <protection/>
    </xf>
    <xf numFmtId="0" fontId="0" fillId="0" borderId="3" applyNumberFormat="0" applyFill="0">
      <alignment/>
      <protection/>
    </xf>
    <xf numFmtId="0" fontId="0" fillId="0" borderId="3"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3" applyNumberFormat="0" applyAlignment="0">
      <protection/>
    </xf>
    <xf numFmtId="0" fontId="0" fillId="0" borderId="4"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3"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4" applyNumberFormat="0" applyAlignment="0">
      <protection/>
    </xf>
    <xf numFmtId="0" fontId="0" fillId="0" borderId="3" applyNumberFormat="0" applyAlignment="0">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0" fillId="0" borderId="3" applyNumberFormat="0" applyFill="0">
      <alignment/>
      <protection/>
    </xf>
    <xf numFmtId="0" fontId="24" fillId="2" borderId="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4" applyNumberFormat="0" applyFill="0">
      <alignment/>
      <protection/>
    </xf>
    <xf numFmtId="0" fontId="0" fillId="0" borderId="3" applyNumberFormat="0" applyFill="0">
      <alignment/>
      <protection/>
    </xf>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 borderId="0">
      <alignment/>
      <protection/>
    </xf>
    <xf numFmtId="0" fontId="26" fillId="3" borderId="0">
      <alignment/>
      <protection/>
    </xf>
    <xf numFmtId="0" fontId="27" fillId="0" borderId="0">
      <alignment wrapText="1"/>
      <protection/>
    </xf>
    <xf numFmtId="0" fontId="25" fillId="3"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178" fontId="104" fillId="0" borderId="7" applyNumberFormat="0" applyFont="0" applyBorder="0" applyAlignment="0">
      <protection/>
    </xf>
    <xf numFmtId="0" fontId="28" fillId="11"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99" fontId="13" fillId="0" borderId="0" applyFill="0" applyBorder="0" applyAlignment="0" applyProtection="0"/>
    <xf numFmtId="0" fontId="29" fillId="0" borderId="0" applyFont="0" applyFill="0" applyBorder="0" applyAlignment="0" applyProtection="0"/>
    <xf numFmtId="200" fontId="13" fillId="0" borderId="0" applyFill="0" applyBorder="0" applyAlignment="0" applyProtection="0"/>
    <xf numFmtId="0" fontId="29" fillId="0" borderId="0" applyFont="0" applyFill="0" applyBorder="0" applyAlignment="0" applyProtection="0"/>
    <xf numFmtId="195" fontId="13" fillId="0" borderId="0" applyFill="0" applyBorder="0" applyAlignment="0" applyProtection="0"/>
    <xf numFmtId="0" fontId="29" fillId="0" borderId="0" applyFont="0" applyFill="0" applyBorder="0" applyAlignment="0" applyProtection="0"/>
    <xf numFmtId="201" fontId="13" fillId="0" borderId="0" applyFill="0" applyBorder="0" applyAlignment="0" applyProtection="0"/>
    <xf numFmtId="0" fontId="29"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05" fillId="0" borderId="0">
      <alignment/>
      <protection/>
    </xf>
    <xf numFmtId="0" fontId="1" fillId="0" borderId="0">
      <alignment/>
      <protection/>
    </xf>
    <xf numFmtId="0" fontId="1" fillId="0" borderId="0">
      <alignment/>
      <protection/>
    </xf>
    <xf numFmtId="0" fontId="1" fillId="0" borderId="0">
      <alignment/>
      <protection/>
    </xf>
    <xf numFmtId="0" fontId="105" fillId="0" borderId="0">
      <alignment/>
      <protection/>
    </xf>
    <xf numFmtId="0" fontId="30" fillId="16" borderId="0" applyNumberFormat="0" applyBorder="0" applyAlignment="0" applyProtection="0"/>
    <xf numFmtId="0" fontId="30" fillId="16" borderId="0" applyNumberFormat="0" applyBorder="0" applyAlignment="0" applyProtection="0"/>
    <xf numFmtId="0" fontId="31" fillId="0" borderId="0">
      <alignment/>
      <protection/>
    </xf>
    <xf numFmtId="0" fontId="29" fillId="0" borderId="0">
      <alignment/>
      <protection/>
    </xf>
    <xf numFmtId="0" fontId="32" fillId="0" borderId="0">
      <alignment/>
      <protection/>
    </xf>
    <xf numFmtId="0" fontId="29" fillId="0" borderId="0">
      <alignment/>
      <protection/>
    </xf>
    <xf numFmtId="189" fontId="0" fillId="0" borderId="0" applyFill="0" applyBorder="0" applyAlignment="0">
      <protection/>
    </xf>
    <xf numFmtId="193" fontId="0" fillId="0" borderId="0" applyFill="0" applyBorder="0" applyAlignment="0">
      <protection/>
    </xf>
    <xf numFmtId="202" fontId="1" fillId="0" borderId="0" applyFill="0" applyBorder="0" applyAlignment="0">
      <protection/>
    </xf>
    <xf numFmtId="194" fontId="1" fillId="0" borderId="0" applyFill="0" applyBorder="0" applyAlignment="0">
      <protection/>
    </xf>
    <xf numFmtId="203" fontId="1" fillId="0" borderId="0" applyFill="0" applyBorder="0" applyAlignment="0">
      <protection/>
    </xf>
    <xf numFmtId="204" fontId="1" fillId="0" borderId="0" applyFill="0" applyBorder="0" applyAlignment="0">
      <protection/>
    </xf>
    <xf numFmtId="198" fontId="1" fillId="0" borderId="0" applyFill="0" applyBorder="0" applyAlignment="0">
      <protection/>
    </xf>
    <xf numFmtId="205" fontId="1" fillId="0" borderId="0" applyFill="0" applyBorder="0" applyAlignment="0">
      <protection/>
    </xf>
    <xf numFmtId="202" fontId="1" fillId="0" borderId="0" applyFill="0" applyBorder="0" applyAlignment="0">
      <protection/>
    </xf>
    <xf numFmtId="0" fontId="33" fillId="4" borderId="8" applyNumberFormat="0" applyAlignment="0" applyProtection="0"/>
    <xf numFmtId="0" fontId="33" fillId="4" borderId="8" applyNumberFormat="0" applyAlignment="0" applyProtection="0"/>
    <xf numFmtId="0" fontId="34" fillId="0" borderId="0">
      <alignment/>
      <protection/>
    </xf>
    <xf numFmtId="0" fontId="102" fillId="0" borderId="0">
      <alignment/>
      <protection/>
    </xf>
    <xf numFmtId="0" fontId="35" fillId="17" borderId="9" applyNumberFormat="0" applyAlignment="0" applyProtection="0"/>
    <xf numFmtId="0" fontId="35" fillId="17" borderId="9" applyNumberFormat="0" applyAlignment="0" applyProtection="0"/>
    <xf numFmtId="1" fontId="36" fillId="0" borderId="0" applyBorder="0">
      <alignmen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9" fontId="1" fillId="0" borderId="0" applyFont="0" applyFill="0" applyBorder="0" applyAlignment="0" applyProtection="0"/>
    <xf numFmtId="233" fontId="13" fillId="0" borderId="0" applyFill="0" applyBorder="0" applyAlignment="0" applyProtection="0"/>
    <xf numFmtId="233" fontId="13" fillId="0" borderId="0" applyFill="0" applyBorder="0" applyAlignment="0" applyProtection="0"/>
    <xf numFmtId="41" fontId="1" fillId="0" borderId="0" applyFont="0" applyFill="0" applyBorder="0" applyAlignment="0" applyProtection="0"/>
    <xf numFmtId="233" fontId="13" fillId="0" borderId="0" applyFill="0" applyBorder="0" applyAlignment="0" applyProtection="0"/>
    <xf numFmtId="41" fontId="10" fillId="0" borderId="0" applyFont="0" applyFill="0" applyBorder="0" applyAlignment="0" applyProtection="0"/>
    <xf numFmtId="233" fontId="13" fillId="0" borderId="0" applyFill="0" applyBorder="0" applyAlignment="0" applyProtection="0"/>
    <xf numFmtId="41" fontId="1" fillId="0" borderId="0" applyFont="0" applyFill="0" applyBorder="0" applyAlignment="0" applyProtection="0"/>
    <xf numFmtId="170" fontId="61" fillId="0" borderId="0" applyFont="0" applyFill="0" applyBorder="0" applyAlignment="0" applyProtection="0"/>
    <xf numFmtId="198" fontId="13" fillId="0" borderId="0" applyFill="0" applyBorder="0" applyAlignment="0" applyProtection="0"/>
    <xf numFmtId="43" fontId="0" fillId="0" borderId="0" applyFont="0" applyFill="0" applyBorder="0" applyAlignment="0" applyProtection="0"/>
    <xf numFmtId="230" fontId="1" fillId="0" borderId="0" applyFont="0" applyFill="0" applyBorder="0" applyAlignment="0" applyProtection="0"/>
    <xf numFmtId="43" fontId="31" fillId="0" borderId="0" applyFont="0" applyFill="0" applyBorder="0" applyAlignment="0" applyProtection="0"/>
    <xf numFmtId="43" fontId="57" fillId="0" borderId="0" applyFont="0" applyFill="0" applyBorder="0" applyAlignment="0" applyProtection="0"/>
    <xf numFmtId="228" fontId="61" fillId="0" borderId="0" applyFont="0" applyFill="0" applyBorder="0" applyAlignment="0" applyProtection="0"/>
    <xf numFmtId="164" fontId="6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73" fontId="38"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230" fontId="0" fillId="0" borderId="0" applyFont="0" applyFill="0" applyBorder="0" applyAlignment="0" applyProtection="0"/>
    <xf numFmtId="230" fontId="1" fillId="0" borderId="0" applyFont="0" applyFill="0" applyBorder="0" applyAlignment="0" applyProtection="0"/>
    <xf numFmtId="190" fontId="31" fillId="0" borderId="0" applyFont="0" applyFill="0" applyBorder="0" applyAlignment="0" applyProtection="0"/>
    <xf numFmtId="234" fontId="1" fillId="0" borderId="0" applyFont="0" applyFill="0" applyBorder="0" applyAlignment="0" applyProtection="0"/>
    <xf numFmtId="230" fontId="1" fillId="0" borderId="0" applyFont="0" applyFill="0" applyBorder="0" applyAlignment="0" applyProtection="0"/>
    <xf numFmtId="43" fontId="10" fillId="0" borderId="0" applyFont="0" applyFill="0" applyBorder="0" applyAlignment="0" applyProtection="0"/>
    <xf numFmtId="190" fontId="31" fillId="0" borderId="0" applyFont="0" applyFill="0" applyBorder="0" applyAlignment="0" applyProtection="0"/>
    <xf numFmtId="0" fontId="0" fillId="0" borderId="0" applyFill="0" applyBorder="0" applyAlignment="0" applyProtection="0"/>
    <xf numFmtId="235" fontId="13" fillId="0" borderId="0" applyFill="0" applyBorder="0" applyAlignment="0" applyProtection="0"/>
    <xf numFmtId="230" fontId="1" fillId="0" borderId="0" applyFont="0" applyFill="0" applyBorder="0" applyAlignment="0" applyProtection="0"/>
    <xf numFmtId="43" fontId="10" fillId="0" borderId="0" applyFont="0" applyFill="0" applyBorder="0" applyAlignment="0" applyProtection="0"/>
    <xf numFmtId="230" fontId="10" fillId="0" borderId="0" applyFont="0" applyFill="0" applyBorder="0" applyAlignment="0" applyProtection="0"/>
    <xf numFmtId="217" fontId="16" fillId="0" borderId="0" applyFill="0" applyBorder="0" applyAlignment="0" applyProtection="0"/>
    <xf numFmtId="178" fontId="0"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30" fontId="16" fillId="0" borderId="0" applyFont="0" applyFill="0" applyBorder="0" applyAlignment="0" applyProtection="0"/>
    <xf numFmtId="43" fontId="10"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84" fontId="39" fillId="0" borderId="0">
      <alignment/>
      <protection/>
    </xf>
    <xf numFmtId="184" fontId="39" fillId="0" borderId="0">
      <alignment/>
      <protection/>
    </xf>
    <xf numFmtId="184" fontId="39" fillId="0" borderId="0">
      <alignment/>
      <protection/>
    </xf>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13" fillId="0" borderId="0" applyFill="0" applyBorder="0" applyAlignment="0" applyProtection="0"/>
    <xf numFmtId="167" fontId="1" fillId="0" borderId="0" applyFont="0" applyFill="0" applyBorder="0" applyAlignment="0" applyProtection="0"/>
    <xf numFmtId="182" fontId="1" fillId="0" borderId="0">
      <alignment/>
      <protection/>
    </xf>
    <xf numFmtId="182" fontId="1" fillId="0" borderId="0">
      <alignment/>
      <protection/>
    </xf>
    <xf numFmtId="182" fontId="1" fillId="0" borderId="0">
      <alignment/>
      <protection/>
    </xf>
    <xf numFmtId="0" fontId="1" fillId="0" borderId="0" applyFont="0" applyFill="0" applyBorder="0" applyAlignment="0" applyProtection="0"/>
    <xf numFmtId="14" fontId="40" fillId="0" borderId="0" applyFill="0" applyBorder="0" applyAlignment="0">
      <protection/>
    </xf>
    <xf numFmtId="0" fontId="1" fillId="0" borderId="0" applyFont="0" applyFill="0" applyBorder="0" applyAlignment="0" applyProtection="0"/>
    <xf numFmtId="171" fontId="0" fillId="0" borderId="0" applyFont="0" applyFill="0" applyBorder="0" applyProtection="0">
      <alignment vertical="center"/>
    </xf>
    <xf numFmtId="206" fontId="1" fillId="0" borderId="10">
      <alignment vertical="center"/>
      <protection/>
    </xf>
    <xf numFmtId="207" fontId="13" fillId="0" borderId="0" applyFill="0" applyBorder="0" applyAlignment="0" applyProtection="0"/>
    <xf numFmtId="208" fontId="13" fillId="0" borderId="0" applyFill="0" applyBorder="0" applyAlignment="0" applyProtection="0"/>
    <xf numFmtId="183" fontId="1" fillId="0" borderId="0">
      <alignment/>
      <protection/>
    </xf>
    <xf numFmtId="183" fontId="1" fillId="0" borderId="0">
      <alignment/>
      <protection/>
    </xf>
    <xf numFmtId="183" fontId="1" fillId="0" borderId="0">
      <alignment/>
      <protection/>
    </xf>
    <xf numFmtId="198" fontId="1" fillId="0" borderId="0" applyFill="0" applyBorder="0" applyAlignment="0">
      <protection/>
    </xf>
    <xf numFmtId="202" fontId="1" fillId="0" borderId="0" applyFill="0" applyBorder="0" applyAlignment="0">
      <protection/>
    </xf>
    <xf numFmtId="198" fontId="1" fillId="0" borderId="0" applyFill="0" applyBorder="0" applyAlignment="0">
      <protection/>
    </xf>
    <xf numFmtId="205" fontId="1" fillId="0" borderId="0" applyFill="0" applyBorder="0" applyAlignment="0">
      <protection/>
    </xf>
    <xf numFmtId="202" fontId="1" fillId="0" borderId="0" applyFill="0" applyBorder="0" applyAlignment="0">
      <protection/>
    </xf>
    <xf numFmtId="209" fontId="13" fillId="0" borderId="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42" fillId="18" borderId="0" applyNumberFormat="0" applyBorder="0" applyAlignment="0" applyProtection="0"/>
    <xf numFmtId="0" fontId="42" fillId="18" borderId="0" applyNumberFormat="0" applyBorder="0" applyAlignment="0" applyProtection="0"/>
    <xf numFmtId="38" fontId="43" fillId="3" borderId="0" applyNumberFormat="0" applyBorder="0" applyAlignment="0" applyProtection="0"/>
    <xf numFmtId="0" fontId="43" fillId="2" borderId="0" applyNumberFormat="0" applyBorder="0" applyAlignment="0" applyProtection="0"/>
    <xf numFmtId="0" fontId="13" fillId="0" borderId="0" applyNumberFormat="0" applyBorder="0" applyAlignment="0">
      <protection/>
    </xf>
    <xf numFmtId="49" fontId="44" fillId="0" borderId="0">
      <alignment vertical="center" wrapText="1" shrinkToFit="1"/>
      <protection/>
    </xf>
    <xf numFmtId="0" fontId="4" fillId="0" borderId="11" applyNumberFormat="0" applyAlignment="0" applyProtection="0"/>
    <xf numFmtId="0" fontId="4" fillId="0" borderId="12" applyNumberFormat="0" applyAlignment="0" applyProtection="0"/>
    <xf numFmtId="0" fontId="4" fillId="0" borderId="13">
      <alignment horizontal="left" vertical="center"/>
      <protection/>
    </xf>
    <xf numFmtId="0" fontId="4" fillId="0" borderId="14">
      <alignment horizontal="lef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 fillId="0" borderId="0" applyProtection="0">
      <alignment/>
    </xf>
    <xf numFmtId="0" fontId="3" fillId="0" borderId="0" applyProtection="0">
      <alignment/>
    </xf>
    <xf numFmtId="0" fontId="3" fillId="0" borderId="0" applyProtection="0">
      <alignment/>
    </xf>
    <xf numFmtId="0" fontId="4" fillId="0" borderId="0" applyProtection="0">
      <alignment/>
    </xf>
    <xf numFmtId="0" fontId="4" fillId="0" borderId="0" applyProtection="0">
      <alignment/>
    </xf>
    <xf numFmtId="0" fontId="4" fillId="0" borderId="0" applyProtection="0">
      <alignment/>
    </xf>
    <xf numFmtId="0" fontId="46" fillId="19" borderId="6" applyNumberFormat="0" applyAlignment="0">
      <protection/>
    </xf>
    <xf numFmtId="49" fontId="47" fillId="0" borderId="6">
      <alignment vertical="center"/>
      <protection/>
    </xf>
    <xf numFmtId="0" fontId="5" fillId="0" borderId="0" applyNumberFormat="0" applyFill="0" applyBorder="0" applyAlignment="0" applyProtection="0"/>
    <xf numFmtId="0" fontId="48" fillId="5" borderId="8" applyNumberFormat="0" applyAlignment="0" applyProtection="0"/>
    <xf numFmtId="10" fontId="43" fillId="6" borderId="5" applyNumberFormat="0" applyBorder="0" applyAlignment="0" applyProtection="0"/>
    <xf numFmtId="0" fontId="43" fillId="20" borderId="0" applyNumberFormat="0" applyBorder="0" applyAlignment="0" applyProtection="0"/>
    <xf numFmtId="0" fontId="48" fillId="5" borderId="8" applyNumberFormat="0" applyAlignment="0" applyProtection="0"/>
    <xf numFmtId="0" fontId="49" fillId="0" borderId="0">
      <alignment/>
      <protection/>
    </xf>
    <xf numFmtId="0" fontId="49" fillId="0" borderId="0">
      <alignment/>
      <protection/>
    </xf>
    <xf numFmtId="198" fontId="1" fillId="0" borderId="0" applyFill="0" applyBorder="0" applyAlignment="0">
      <protection/>
    </xf>
    <xf numFmtId="202" fontId="1" fillId="0" borderId="0" applyFill="0" applyBorder="0" applyAlignment="0">
      <protection/>
    </xf>
    <xf numFmtId="198" fontId="1" fillId="0" borderId="0" applyFill="0" applyBorder="0" applyAlignment="0">
      <protection/>
    </xf>
    <xf numFmtId="205" fontId="1" fillId="0" borderId="0" applyFill="0" applyBorder="0" applyAlignment="0">
      <protection/>
    </xf>
    <xf numFmtId="202" fontId="1" fillId="0" borderId="0" applyFill="0" applyBorder="0" applyAlignment="0">
      <protection/>
    </xf>
    <xf numFmtId="0" fontId="50" fillId="0" borderId="16" applyNumberFormat="0" applyFill="0" applyAlignment="0" applyProtection="0"/>
    <xf numFmtId="0" fontId="50" fillId="0" borderId="16" applyNumberFormat="0" applyFill="0" applyAlignment="0" applyProtection="0"/>
    <xf numFmtId="3" fontId="106" fillId="0" borderId="17" applyNumberFormat="0" applyAlignment="0">
      <protection/>
    </xf>
    <xf numFmtId="3" fontId="103" fillId="0" borderId="17" applyNumberFormat="0" applyAlignment="0">
      <protection/>
    </xf>
    <xf numFmtId="3" fontId="46" fillId="0" borderId="17" applyNumberFormat="0" applyAlignment="0">
      <protection/>
    </xf>
    <xf numFmtId="38" fontId="49" fillId="0" borderId="0" applyFont="0" applyFill="0" applyBorder="0" applyAlignment="0" applyProtection="0"/>
    <xf numFmtId="40" fontId="49" fillId="0" borderId="0" applyFont="0" applyFill="0" applyBorder="0" applyAlignment="0" applyProtection="0"/>
    <xf numFmtId="0" fontId="51" fillId="0" borderId="18">
      <alignment/>
      <protection/>
    </xf>
    <xf numFmtId="0" fontId="59" fillId="0" borderId="19">
      <alignment/>
      <protection/>
    </xf>
    <xf numFmtId="170" fontId="52" fillId="0" borderId="20">
      <alignment/>
      <protection/>
    </xf>
    <xf numFmtId="170" fontId="52" fillId="0" borderId="21">
      <alignment/>
      <protection/>
    </xf>
    <xf numFmtId="175" fontId="53" fillId="0" borderId="0" applyFont="0" applyFill="0" applyBorder="0" applyAlignment="0" applyProtection="0"/>
    <xf numFmtId="176" fontId="53"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54" fillId="0" borderId="0" applyNumberFormat="0" applyFont="0" applyFill="0" applyAlignment="0">
      <protection/>
    </xf>
    <xf numFmtId="0" fontId="13" fillId="0" borderId="0" applyNumberFormat="0" applyFill="0" applyAlignment="0">
      <protection/>
    </xf>
    <xf numFmtId="0" fontId="54" fillId="0" borderId="0" applyNumberFormat="0" applyFont="0" applyFill="0" applyAlignment="0">
      <protection/>
    </xf>
    <xf numFmtId="0" fontId="54" fillId="0" borderId="0" applyNumberFormat="0" applyFont="0" applyFill="0" applyAlignment="0">
      <protection/>
    </xf>
    <xf numFmtId="0" fontId="13" fillId="0" borderId="0" applyNumberFormat="0" applyFill="0" applyAlignment="0">
      <protection/>
    </xf>
    <xf numFmtId="0" fontId="54" fillId="0" borderId="0" applyNumberFormat="0" applyFont="0" applyFill="0" applyAlignment="0">
      <protection/>
    </xf>
    <xf numFmtId="0" fontId="54" fillId="0" borderId="0" applyNumberFormat="0" applyFont="0" applyFill="0" applyAlignment="0">
      <protection/>
    </xf>
    <xf numFmtId="0" fontId="13" fillId="0" borderId="0" applyNumberFormat="0" applyFill="0" applyAlignment="0">
      <protection/>
    </xf>
    <xf numFmtId="0" fontId="54" fillId="0" borderId="0" applyNumberFormat="0" applyFont="0" applyFill="0" applyAlignment="0">
      <protection/>
    </xf>
    <xf numFmtId="0" fontId="13" fillId="0" borderId="0" applyNumberFormat="0" applyFill="0" applyAlignment="0">
      <protection/>
    </xf>
    <xf numFmtId="0" fontId="16" fillId="0" borderId="0" applyNumberFormat="0" applyFill="0" applyAlignment="0">
      <protection/>
    </xf>
    <xf numFmtId="0" fontId="16" fillId="0" borderId="0">
      <alignment/>
      <protection/>
    </xf>
    <xf numFmtId="0" fontId="16" fillId="0" borderId="0">
      <alignment/>
      <protection/>
    </xf>
    <xf numFmtId="0" fontId="1" fillId="0" borderId="0" applyNumberFormat="0" applyFill="0" applyAlignment="0">
      <protection/>
    </xf>
    <xf numFmtId="0" fontId="13" fillId="0" borderId="0" applyNumberFormat="0" applyFill="0" applyAlignment="0">
      <protection/>
    </xf>
    <xf numFmtId="0" fontId="13" fillId="0" borderId="0" applyNumberFormat="0" applyFill="0" applyAlignment="0">
      <protection/>
    </xf>
    <xf numFmtId="0" fontId="13" fillId="0" borderId="0" applyNumberFormat="0" applyFill="0" applyAlignment="0">
      <protection/>
    </xf>
    <xf numFmtId="0" fontId="13" fillId="0" borderId="0" applyNumberFormat="0" applyFill="0" applyAlignment="0">
      <protection/>
    </xf>
    <xf numFmtId="0" fontId="54" fillId="0" borderId="0" applyNumberFormat="0" applyFont="0" applyFill="0" applyAlignment="0">
      <protection/>
    </xf>
    <xf numFmtId="0" fontId="54" fillId="0" borderId="0" applyNumberFormat="0" applyFont="0" applyFill="0" applyAlignment="0">
      <protection/>
    </xf>
    <xf numFmtId="0" fontId="1" fillId="0" borderId="0" applyNumberFormat="0" applyFill="0" applyAlignment="0">
      <protection/>
    </xf>
    <xf numFmtId="0" fontId="13" fillId="0" borderId="0" applyNumberFormat="0" applyFill="0" applyAlignment="0">
      <protection/>
    </xf>
    <xf numFmtId="0" fontId="55" fillId="9" borderId="0" applyNumberFormat="0" applyBorder="0" applyAlignment="0" applyProtection="0"/>
    <xf numFmtId="0" fontId="55" fillId="9" borderId="0" applyNumberFormat="0" applyBorder="0" applyAlignment="0" applyProtection="0"/>
    <xf numFmtId="0" fontId="39" fillId="0" borderId="0">
      <alignment/>
      <protection/>
    </xf>
    <xf numFmtId="0" fontId="39" fillId="0" borderId="0">
      <alignment/>
      <protection/>
    </xf>
    <xf numFmtId="0" fontId="39" fillId="0" borderId="0">
      <alignment/>
      <protection/>
    </xf>
    <xf numFmtId="37" fontId="56" fillId="0" borderId="0">
      <alignment/>
      <protection/>
    </xf>
    <xf numFmtId="37" fontId="56" fillId="0" borderId="0">
      <alignment/>
      <protection/>
    </xf>
    <xf numFmtId="37" fontId="56" fillId="0" borderId="0">
      <alignment/>
      <protection/>
    </xf>
    <xf numFmtId="0" fontId="13" fillId="0" borderId="0" applyNumberFormat="0" applyFill="0" applyBorder="0" applyAlignment="0">
      <protection/>
    </xf>
    <xf numFmtId="177" fontId="0" fillId="0" borderId="0">
      <alignment/>
      <protection/>
    </xf>
    <xf numFmtId="0" fontId="1" fillId="0" borderId="0">
      <alignment/>
      <protection/>
    </xf>
    <xf numFmtId="227" fontId="67" fillId="0" borderId="0">
      <alignment/>
      <protection/>
    </xf>
    <xf numFmtId="227" fontId="67" fillId="0" borderId="0">
      <alignment/>
      <protection/>
    </xf>
    <xf numFmtId="236" fontId="0" fillId="0" borderId="0">
      <alignment/>
      <protection/>
    </xf>
    <xf numFmtId="227" fontId="67" fillId="0" borderId="0">
      <alignment/>
      <protection/>
    </xf>
    <xf numFmtId="0" fontId="8"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1" fillId="0" borderId="0">
      <alignment/>
      <protection/>
    </xf>
    <xf numFmtId="0" fontId="31" fillId="0" borderId="0">
      <alignment/>
      <protection/>
    </xf>
    <xf numFmtId="0" fontId="0" fillId="0" borderId="0">
      <alignment/>
      <protection/>
    </xf>
    <xf numFmtId="0" fontId="0" fillId="0" borderId="0">
      <alignment/>
      <protection/>
    </xf>
    <xf numFmtId="0" fontId="11" fillId="0" borderId="0">
      <alignment/>
      <protection/>
    </xf>
    <xf numFmtId="0" fontId="61" fillId="0" borderId="0">
      <alignment/>
      <protection/>
    </xf>
    <xf numFmtId="0" fontId="61" fillId="0" borderId="0">
      <alignment/>
      <protection/>
    </xf>
    <xf numFmtId="0" fontId="57" fillId="0" borderId="0">
      <alignment/>
      <protection/>
    </xf>
    <xf numFmtId="0" fontId="31" fillId="0" borderId="0">
      <alignment/>
      <protection/>
    </xf>
    <xf numFmtId="0" fontId="31" fillId="0" borderId="0">
      <alignment/>
      <protection/>
    </xf>
    <xf numFmtId="0" fontId="83" fillId="0" borderId="0">
      <alignment/>
      <protection/>
    </xf>
    <xf numFmtId="0" fontId="31" fillId="0" borderId="0">
      <alignment/>
      <protection/>
    </xf>
    <xf numFmtId="0" fontId="31" fillId="0" borderId="0">
      <alignment/>
      <protection/>
    </xf>
    <xf numFmtId="0" fontId="13"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13" fillId="0" borderId="0">
      <alignment/>
      <protection/>
    </xf>
    <xf numFmtId="0" fontId="13" fillId="0" borderId="0">
      <alignment/>
      <protection/>
    </xf>
    <xf numFmtId="0" fontId="16" fillId="0" borderId="0">
      <alignment/>
      <protection/>
    </xf>
    <xf numFmtId="0" fontId="38" fillId="0" borderId="0">
      <alignment/>
      <protection/>
    </xf>
    <xf numFmtId="0" fontId="1"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1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 fillId="0" borderId="0">
      <alignment/>
      <protection/>
    </xf>
    <xf numFmtId="0" fontId="1" fillId="0" borderId="0">
      <alignment/>
      <protection/>
    </xf>
    <xf numFmtId="0" fontId="10" fillId="0" borderId="0">
      <alignment/>
      <protection/>
    </xf>
    <xf numFmtId="0" fontId="38" fillId="0" borderId="0">
      <alignment/>
      <protection/>
    </xf>
    <xf numFmtId="0" fontId="113" fillId="0" borderId="0">
      <alignment/>
      <protection/>
    </xf>
    <xf numFmtId="0" fontId="1" fillId="0" borderId="0">
      <alignment/>
      <protection/>
    </xf>
    <xf numFmtId="0" fontId="16" fillId="0" borderId="0">
      <alignment/>
      <protection/>
    </xf>
    <xf numFmtId="0" fontId="10" fillId="0" borderId="0">
      <alignment/>
      <protection/>
    </xf>
    <xf numFmtId="0" fontId="1" fillId="0" borderId="0">
      <alignment/>
      <protection/>
    </xf>
    <xf numFmtId="0" fontId="11" fillId="0" borderId="0">
      <alignment/>
      <protection/>
    </xf>
    <xf numFmtId="0" fontId="1" fillId="0" borderId="0">
      <alignment/>
      <protection/>
    </xf>
    <xf numFmtId="0" fontId="10"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10" fillId="0" borderId="0">
      <alignment/>
      <protection/>
    </xf>
    <xf numFmtId="0" fontId="1" fillId="0" borderId="0">
      <alignment/>
      <protection/>
    </xf>
    <xf numFmtId="0" fontId="31" fillId="0" borderId="0">
      <alignment/>
      <protection/>
    </xf>
    <xf numFmtId="0" fontId="10" fillId="0" borderId="0">
      <alignment/>
      <protection/>
    </xf>
    <xf numFmtId="0" fontId="10" fillId="0" borderId="0">
      <alignment/>
      <protection/>
    </xf>
    <xf numFmtId="0" fontId="58" fillId="0" borderId="0">
      <alignment/>
      <protection/>
    </xf>
    <xf numFmtId="0" fontId="16" fillId="0" borderId="0">
      <alignment/>
      <protection/>
    </xf>
    <xf numFmtId="0" fontId="16" fillId="0" borderId="0">
      <alignment/>
      <protection/>
    </xf>
    <xf numFmtId="0" fontId="16" fillId="0" borderId="0">
      <alignment/>
      <protection/>
    </xf>
    <xf numFmtId="0" fontId="10" fillId="0" borderId="0">
      <alignment/>
      <protection/>
    </xf>
    <xf numFmtId="0" fontId="1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6" borderId="22" applyNumberFormat="0" applyFont="0" applyAlignment="0" applyProtection="0"/>
    <xf numFmtId="0" fontId="0" fillId="6" borderId="22" applyNumberFormat="0" applyFont="0" applyAlignment="0" applyProtection="0"/>
    <xf numFmtId="0" fontId="61" fillId="6" borderId="22" applyNumberFormat="0" applyFont="0" applyAlignment="0" applyProtection="0"/>
    <xf numFmtId="3" fontId="13" fillId="0" borderId="0" applyFill="0" applyBorder="0" applyAlignment="0" applyProtection="0"/>
    <xf numFmtId="0" fontId="59" fillId="0" borderId="0" applyNumberFormat="0" applyFill="0" applyBorder="0" applyAlignment="0" applyProtection="0"/>
    <xf numFmtId="0" fontId="1" fillId="0" borderId="0" applyFont="0" applyFill="0" applyBorder="0" applyAlignment="0" applyProtection="0"/>
    <xf numFmtId="0" fontId="39" fillId="0" borderId="0">
      <alignment/>
      <protection/>
    </xf>
    <xf numFmtId="0" fontId="60" fillId="4" borderId="23" applyNumberFormat="0" applyAlignment="0" applyProtection="0"/>
    <xf numFmtId="0" fontId="60" fillId="4" borderId="23" applyNumberFormat="0" applyAlignment="0" applyProtection="0"/>
    <xf numFmtId="0" fontId="12" fillId="21" borderId="0">
      <alignment/>
      <protection/>
    </xf>
    <xf numFmtId="9" fontId="0" fillId="0" borderId="0" applyFont="0" applyFill="0" applyBorder="0" applyAlignment="0" applyProtection="0"/>
    <xf numFmtId="204" fontId="13" fillId="0" borderId="0" applyFill="0" applyBorder="0" applyAlignment="0" applyProtection="0"/>
    <xf numFmtId="210" fontId="13" fillId="0" borderId="0" applyFill="0" applyBorder="0" applyAlignment="0" applyProtection="0"/>
    <xf numFmtId="10" fontId="1" fillId="0" borderId="0" applyFont="0" applyFill="0" applyBorder="0" applyAlignment="0" applyProtection="0"/>
    <xf numFmtId="10" fontId="13"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6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8" fontId="1" fillId="0" borderId="0" applyFill="0" applyBorder="0" applyAlignment="0">
      <protection/>
    </xf>
    <xf numFmtId="202" fontId="1" fillId="0" borderId="0" applyFill="0" applyBorder="0" applyAlignment="0">
      <protection/>
    </xf>
    <xf numFmtId="198" fontId="1" fillId="0" borderId="0" applyFill="0" applyBorder="0" applyAlignment="0">
      <protection/>
    </xf>
    <xf numFmtId="205" fontId="1" fillId="0" borderId="0" applyFill="0" applyBorder="0" applyAlignment="0">
      <protection/>
    </xf>
    <xf numFmtId="202" fontId="1" fillId="0" borderId="0" applyFill="0" applyBorder="0" applyAlignment="0">
      <protection/>
    </xf>
    <xf numFmtId="0" fontId="54" fillId="0" borderId="0">
      <alignment/>
      <protection/>
    </xf>
    <xf numFmtId="0" fontId="13" fillId="0" borderId="0" applyNumberFormat="0" applyFill="0" applyBorder="0" applyAlignment="0" applyProtection="0"/>
    <xf numFmtId="0" fontId="37" fillId="0" borderId="19">
      <alignment horizontal="center"/>
      <protection/>
    </xf>
    <xf numFmtId="0" fontId="51" fillId="0" borderId="0">
      <alignment/>
      <protection/>
    </xf>
    <xf numFmtId="0" fontId="59" fillId="0" borderId="0">
      <alignment/>
      <protection/>
    </xf>
    <xf numFmtId="187" fontId="61" fillId="0" borderId="24">
      <alignment horizontal="right" vertical="center"/>
      <protection/>
    </xf>
    <xf numFmtId="191" fontId="61" fillId="0" borderId="25">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91" fontId="61" fillId="0" borderId="25">
      <alignment horizontal="right" vertical="center"/>
      <protection/>
    </xf>
    <xf numFmtId="191" fontId="61" fillId="0" borderId="25">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211" fontId="0" fillId="0" borderId="25">
      <alignment horizontal="right" vertical="center"/>
      <protection/>
    </xf>
    <xf numFmtId="218" fontId="0" fillId="0" borderId="24">
      <alignment horizontal="right" vertical="center"/>
      <protection/>
    </xf>
    <xf numFmtId="211" fontId="0" fillId="0" borderId="25">
      <alignment horizontal="right" vertical="center"/>
      <protection/>
    </xf>
    <xf numFmtId="211" fontId="0" fillId="0" borderId="25">
      <alignment horizontal="right" vertical="center"/>
      <protection/>
    </xf>
    <xf numFmtId="211" fontId="0" fillId="0" borderId="25">
      <alignment horizontal="right" vertical="center"/>
      <protection/>
    </xf>
    <xf numFmtId="211" fontId="0" fillId="0" borderId="25">
      <alignment horizontal="right" vertical="center"/>
      <protection/>
    </xf>
    <xf numFmtId="187" fontId="61" fillId="0" borderId="24">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91" fontId="61" fillId="0" borderId="25">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187" fontId="61" fillId="0" borderId="24">
      <alignment horizontal="right" vertical="center"/>
      <protection/>
    </xf>
    <xf numFmtId="0" fontId="62" fillId="0" borderId="0">
      <alignment horizontal="center" vertical="center" wrapText="1"/>
      <protection/>
    </xf>
    <xf numFmtId="49" fontId="14" fillId="0" borderId="0" applyFont="0" applyFill="0" applyBorder="0" applyProtection="0">
      <alignment horizontal="center" vertical="center" wrapText="1" shrinkToFit="1"/>
    </xf>
    <xf numFmtId="49" fontId="40" fillId="0" borderId="0" applyFill="0" applyBorder="0" applyAlignment="0">
      <protection/>
    </xf>
    <xf numFmtId="212" fontId="1" fillId="0" borderId="0" applyFill="0" applyBorder="0" applyAlignment="0">
      <protection/>
    </xf>
    <xf numFmtId="196" fontId="1" fillId="0" borderId="0" applyFill="0" applyBorder="0" applyAlignment="0">
      <protection/>
    </xf>
    <xf numFmtId="49" fontId="14" fillId="0" borderId="0" applyFont="0" applyFill="0" applyBorder="0" applyProtection="0">
      <alignment horizontal="center" vertical="center" wrapText="1" shrinkToFit="1"/>
    </xf>
    <xf numFmtId="188" fontId="61" fillId="0" borderId="24">
      <alignment horizontal="center"/>
      <protection/>
    </xf>
    <xf numFmtId="237" fontId="61" fillId="0" borderId="25">
      <alignment horizontal="center"/>
      <protection/>
    </xf>
    <xf numFmtId="170" fontId="63" fillId="0" borderId="0">
      <alignment horizontal="centerContinuous"/>
      <protection locked="0"/>
    </xf>
    <xf numFmtId="0" fontId="64" fillId="0" borderId="26">
      <alignment/>
      <protection/>
    </xf>
    <xf numFmtId="0" fontId="59" fillId="0" borderId="0" applyNumberFormat="0" applyFill="0" applyBorder="0" applyAlignment="0" applyProtection="0"/>
    <xf numFmtId="3" fontId="65" fillId="0" borderId="27" applyNumberFormat="0" applyBorder="0" applyAlignment="0">
      <protection/>
    </xf>
    <xf numFmtId="0" fontId="66" fillId="0" borderId="0" applyNumberFormat="0" applyFill="0" applyBorder="0" applyAlignment="0" applyProtection="0"/>
    <xf numFmtId="0" fontId="66" fillId="0" borderId="0" applyNumberFormat="0" applyFill="0" applyBorder="0" applyAlignment="0" applyProtection="0"/>
    <xf numFmtId="3" fontId="21" fillId="0" borderId="17" applyNumberFormat="0" applyAlignment="0">
      <protection/>
    </xf>
    <xf numFmtId="3" fontId="107" fillId="0" borderId="3" applyNumberFormat="0" applyAlignment="0">
      <protection/>
    </xf>
    <xf numFmtId="3" fontId="21" fillId="0" borderId="17" applyNumberFormat="0" applyAlignment="0">
      <protection/>
    </xf>
    <xf numFmtId="0" fontId="1" fillId="0" borderId="28" applyNumberFormat="0" applyFont="0" applyFill="0" applyAlignment="0" applyProtection="0"/>
    <xf numFmtId="0" fontId="1" fillId="0" borderId="28" applyNumberFormat="0" applyFont="0" applyFill="0" applyAlignment="0" applyProtection="0"/>
    <xf numFmtId="185" fontId="61" fillId="0" borderId="0">
      <alignment/>
      <protection/>
    </xf>
    <xf numFmtId="196" fontId="61" fillId="0" borderId="0">
      <alignment/>
      <protection/>
    </xf>
    <xf numFmtId="186" fontId="61" fillId="0" borderId="5">
      <alignment/>
      <protection/>
    </xf>
    <xf numFmtId="238" fontId="61" fillId="0" borderId="6">
      <alignment/>
      <protection/>
    </xf>
    <xf numFmtId="0" fontId="67" fillId="0" borderId="0">
      <alignment/>
      <protection/>
    </xf>
    <xf numFmtId="0" fontId="67" fillId="0" borderId="0">
      <alignment/>
      <protection/>
    </xf>
    <xf numFmtId="193" fontId="68" fillId="22" borderId="29">
      <alignment vertical="top"/>
      <protection/>
    </xf>
    <xf numFmtId="0" fontId="14" fillId="23" borderId="6">
      <alignment horizontal="left" vertical="center"/>
      <protection/>
    </xf>
    <xf numFmtId="192" fontId="69" fillId="20" borderId="29">
      <alignment/>
      <protection/>
    </xf>
    <xf numFmtId="193" fontId="46" fillId="0" borderId="29">
      <alignment horizontal="left" vertical="top"/>
      <protection/>
    </xf>
    <xf numFmtId="0" fontId="70" fillId="21" borderId="0">
      <alignment horizontal="left" vertical="center"/>
      <protection/>
    </xf>
    <xf numFmtId="193" fontId="71" fillId="0" borderId="30">
      <alignment horizontal="left" vertical="top"/>
      <protection/>
    </xf>
    <xf numFmtId="5" fontId="71" fillId="0" borderId="17">
      <alignment horizontal="left" vertical="top"/>
      <protection/>
    </xf>
    <xf numFmtId="0" fontId="72" fillId="0" borderId="30">
      <alignment horizontal="left" vertical="center"/>
      <protection/>
    </xf>
    <xf numFmtId="213" fontId="13" fillId="0" borderId="0" applyFill="0" applyBorder="0" applyAlignment="0" applyProtection="0"/>
    <xf numFmtId="214" fontId="13" fillId="0" borderId="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215" fontId="13" fillId="0" borderId="0" applyFill="0" applyBorder="0" applyAlignment="0" applyProtection="0"/>
    <xf numFmtId="216" fontId="13" fillId="0" borderId="0" applyFill="0" applyBorder="0" applyAlignment="0" applyProtection="0"/>
    <xf numFmtId="0" fontId="75" fillId="0" borderId="0">
      <alignment/>
      <protection/>
    </xf>
    <xf numFmtId="0" fontId="76" fillId="0" borderId="0" applyFont="0" applyFill="0" applyBorder="0" applyAlignment="0" applyProtection="0"/>
    <xf numFmtId="0" fontId="76" fillId="0" borderId="0" applyFont="0" applyFill="0" applyBorder="0" applyAlignment="0" applyProtection="0"/>
    <xf numFmtId="0" fontId="10" fillId="0" borderId="0">
      <alignment vertical="center"/>
      <protection/>
    </xf>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9" fontId="8" fillId="0" borderId="0" applyFont="0" applyFill="0" applyBorder="0" applyAlignment="0" applyProtection="0"/>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Font="0" applyFill="0" applyBorder="0" applyAlignment="0" applyProtection="0"/>
    <xf numFmtId="0"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0" fontId="9" fillId="0" borderId="0">
      <alignment/>
      <protection/>
    </xf>
    <xf numFmtId="0" fontId="1" fillId="0" borderId="0">
      <alignment/>
      <protection/>
    </xf>
    <xf numFmtId="0" fontId="54" fillId="0" borderId="0">
      <alignment/>
      <protection/>
    </xf>
    <xf numFmtId="173" fontId="19" fillId="0" borderId="0" applyFont="0" applyFill="0" applyBorder="0" applyAlignment="0" applyProtection="0"/>
    <xf numFmtId="179" fontId="19" fillId="0" borderId="0" applyFont="0" applyFill="0" applyBorder="0" applyAlignment="0" applyProtection="0"/>
    <xf numFmtId="201" fontId="13" fillId="0" borderId="0" applyFill="0" applyBorder="0" applyAlignment="0" applyProtection="0"/>
    <xf numFmtId="195" fontId="13" fillId="0" borderId="0" applyFill="0" applyBorder="0" applyAlignment="0" applyProtection="0"/>
    <xf numFmtId="0" fontId="11" fillId="0" borderId="0">
      <alignment/>
      <protection/>
    </xf>
    <xf numFmtId="172" fontId="19" fillId="0" borderId="0" applyFont="0" applyFill="0" applyBorder="0" applyAlignment="0" applyProtection="0"/>
    <xf numFmtId="6" fontId="20" fillId="0" borderId="0" applyFont="0" applyFill="0" applyBorder="0" applyAlignment="0" applyProtection="0"/>
    <xf numFmtId="174" fontId="19" fillId="0" borderId="0" applyFont="0" applyFill="0" applyBorder="0" applyAlignment="0" applyProtection="0"/>
    <xf numFmtId="216" fontId="13" fillId="0" borderId="0" applyFill="0" applyBorder="0" applyAlignment="0" applyProtection="0"/>
    <xf numFmtId="215" fontId="13" fillId="0" borderId="0" applyFill="0" applyBorder="0" applyAlignment="0" applyProtection="0"/>
  </cellStyleXfs>
  <cellXfs count="310">
    <xf numFmtId="0" fontId="0" fillId="0" borderId="0" xfId="0" applyAlignment="1">
      <alignment/>
    </xf>
    <xf numFmtId="0" fontId="1" fillId="0" borderId="0" xfId="1337">
      <alignment/>
      <protection/>
    </xf>
    <xf numFmtId="0" fontId="90" fillId="0" borderId="0" xfId="896" applyFont="1">
      <alignment/>
      <protection/>
    </xf>
    <xf numFmtId="0" fontId="90" fillId="0" borderId="0" xfId="896" applyFont="1" applyFill="1" applyAlignment="1">
      <alignment horizontal="center" vertical="center"/>
      <protection/>
    </xf>
    <xf numFmtId="0" fontId="90" fillId="0" borderId="0" xfId="896" applyFont="1" applyFill="1" applyAlignment="1">
      <alignment horizontal="left" vertical="center"/>
      <protection/>
    </xf>
    <xf numFmtId="0" fontId="90" fillId="0" borderId="0" xfId="896" applyFont="1" applyFill="1" applyAlignment="1">
      <alignment vertical="center"/>
      <protection/>
    </xf>
    <xf numFmtId="0" fontId="78" fillId="0" borderId="3" xfId="0" applyFont="1" applyBorder="1" applyAlignment="1">
      <alignment horizontal="left" vertical="center" wrapText="1"/>
    </xf>
    <xf numFmtId="0" fontId="78" fillId="0" borderId="3" xfId="0" applyFont="1" applyBorder="1" applyAlignment="1">
      <alignment horizontal="center" vertical="center" wrapText="1"/>
    </xf>
    <xf numFmtId="3" fontId="78" fillId="0" borderId="0" xfId="0" applyNumberFormat="1" applyFont="1" applyBorder="1" applyAlignment="1">
      <alignment horizontal="right" vertical="center" wrapText="1"/>
    </xf>
    <xf numFmtId="0" fontId="10" fillId="0" borderId="0" xfId="0" applyFont="1" applyAlignment="1">
      <alignment horizontal="center" vertical="center" wrapText="1"/>
    </xf>
    <xf numFmtId="0" fontId="79" fillId="0" borderId="0" xfId="0" applyFont="1" applyAlignment="1">
      <alignment horizontal="center"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0" xfId="0" applyFont="1" applyAlignment="1">
      <alignment horizontal="center" vertical="center" wrapText="1"/>
    </xf>
    <xf numFmtId="220" fontId="78" fillId="0" borderId="0" xfId="0" applyNumberFormat="1" applyFont="1" applyBorder="1" applyAlignment="1">
      <alignment horizontal="right" vertical="center" wrapText="1"/>
    </xf>
    <xf numFmtId="221" fontId="78" fillId="4" borderId="0" xfId="0" applyNumberFormat="1" applyFont="1" applyFill="1" applyBorder="1" applyAlignment="1">
      <alignment horizontal="right" vertical="center" wrapText="1"/>
    </xf>
    <xf numFmtId="0" fontId="10" fillId="0" borderId="3" xfId="0" applyFont="1" applyBorder="1" applyAlignment="1" quotePrefix="1">
      <alignment horizontal="left" vertical="center" wrapText="1"/>
    </xf>
    <xf numFmtId="220" fontId="10" fillId="0" borderId="0" xfId="0" applyNumberFormat="1" applyFont="1" applyAlignment="1">
      <alignment horizontal="center" vertical="center" wrapText="1"/>
    </xf>
    <xf numFmtId="221" fontId="10" fillId="0" borderId="0" xfId="0" applyNumberFormat="1" applyFont="1" applyAlignment="1">
      <alignment horizontal="center" vertical="center" wrapText="1"/>
    </xf>
    <xf numFmtId="220" fontId="10" fillId="0" borderId="3" xfId="0" applyNumberFormat="1" applyFont="1" applyFill="1" applyBorder="1" applyAlignment="1">
      <alignment horizontal="right" vertical="center" wrapText="1"/>
    </xf>
    <xf numFmtId="223" fontId="10" fillId="0" borderId="0" xfId="0" applyNumberFormat="1" applyFont="1" applyBorder="1" applyAlignment="1">
      <alignment horizontal="center" vertical="center" wrapText="1"/>
    </xf>
    <xf numFmtId="0" fontId="78" fillId="4" borderId="3" xfId="895" applyFont="1" applyFill="1" applyBorder="1" applyAlignment="1">
      <alignment horizontal="left" vertical="center" wrapText="1"/>
      <protection/>
    </xf>
    <xf numFmtId="0" fontId="39" fillId="4" borderId="3" xfId="897" applyFont="1" applyFill="1" applyBorder="1" applyAlignment="1">
      <alignment horizontal="center" vertical="center" wrapText="1"/>
      <protection/>
    </xf>
    <xf numFmtId="3" fontId="78" fillId="4" borderId="0" xfId="0" applyNumberFormat="1" applyFont="1" applyFill="1" applyBorder="1" applyAlignment="1">
      <alignment horizontal="right" vertical="center" wrapText="1"/>
    </xf>
    <xf numFmtId="0" fontId="10" fillId="4" borderId="3" xfId="895" applyFont="1" applyFill="1" applyBorder="1" applyAlignment="1" quotePrefix="1">
      <alignment horizontal="left" vertical="center" wrapText="1"/>
      <protection/>
    </xf>
    <xf numFmtId="3" fontId="81" fillId="4" borderId="0" xfId="898" applyNumberFormat="1" applyFont="1" applyFill="1" applyBorder="1" applyAlignment="1">
      <alignment horizontal="right" vertical="center" wrapText="1"/>
      <protection/>
    </xf>
    <xf numFmtId="220" fontId="10" fillId="0" borderId="0" xfId="0" applyNumberFormat="1" applyFont="1" applyBorder="1" applyAlignment="1">
      <alignment horizontal="center" vertical="center" wrapText="1"/>
    </xf>
    <xf numFmtId="221" fontId="10" fillId="0" borderId="0" xfId="0" applyNumberFormat="1" applyFont="1" applyBorder="1" applyAlignment="1">
      <alignment horizontal="center" vertical="center" wrapText="1"/>
    </xf>
    <xf numFmtId="0" fontId="10" fillId="4" borderId="31" xfId="895" applyFont="1" applyFill="1" applyBorder="1" applyAlignment="1" quotePrefix="1">
      <alignment horizontal="left" vertical="center" wrapText="1"/>
      <protection/>
    </xf>
    <xf numFmtId="0" fontId="39" fillId="4" borderId="31" xfId="897" applyFont="1" applyFill="1" applyBorder="1" applyAlignment="1">
      <alignment horizontal="center" vertical="center" wrapText="1"/>
      <protection/>
    </xf>
    <xf numFmtId="4" fontId="10" fillId="0" borderId="0" xfId="0" applyNumberFormat="1" applyFont="1" applyBorder="1" applyAlignment="1">
      <alignment horizontal="center" vertical="center" wrapText="1"/>
    </xf>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221" fontId="78" fillId="4" borderId="0" xfId="836" applyNumberFormat="1" applyFont="1" applyFill="1" applyBorder="1" applyAlignment="1">
      <alignment horizontal="right" vertical="center" wrapText="1"/>
      <protection/>
    </xf>
    <xf numFmtId="0" fontId="10" fillId="4" borderId="0" xfId="0" applyFont="1" applyFill="1" applyBorder="1" applyAlignment="1">
      <alignment horizontal="center" vertical="center" wrapText="1"/>
    </xf>
    <xf numFmtId="0" fontId="10" fillId="4" borderId="0" xfId="836" applyFont="1" applyFill="1" applyBorder="1" applyAlignment="1">
      <alignment horizontal="center" vertical="center" wrapText="1"/>
      <protection/>
    </xf>
    <xf numFmtId="221" fontId="10" fillId="4" borderId="0" xfId="836" applyNumberFormat="1" applyFont="1" applyFill="1" applyBorder="1" applyAlignment="1">
      <alignment horizontal="center" vertical="center" wrapText="1"/>
      <protection/>
    </xf>
    <xf numFmtId="0" fontId="78" fillId="4" borderId="0" xfId="836" applyFont="1" applyFill="1" applyBorder="1" applyAlignment="1">
      <alignment horizontal="center" vertical="center" wrapText="1"/>
      <protection/>
    </xf>
    <xf numFmtId="164" fontId="78" fillId="4" borderId="0" xfId="836" applyNumberFormat="1" applyFont="1" applyFill="1" applyBorder="1" applyAlignment="1">
      <alignment horizontal="right" vertical="center" wrapText="1"/>
      <protection/>
    </xf>
    <xf numFmtId="224" fontId="10" fillId="4" borderId="0" xfId="836" applyNumberFormat="1" applyFont="1" applyFill="1" applyBorder="1" applyAlignment="1">
      <alignment horizontal="center" vertical="center" wrapText="1"/>
      <protection/>
    </xf>
    <xf numFmtId="224" fontId="78" fillId="4" borderId="0" xfId="836" applyNumberFormat="1" applyFont="1" applyFill="1" applyBorder="1" applyAlignment="1">
      <alignment horizontal="center" vertical="center" wrapText="1"/>
      <protection/>
    </xf>
    <xf numFmtId="224" fontId="10" fillId="0" borderId="0" xfId="0" applyNumberFormat="1" applyFont="1" applyAlignment="1">
      <alignment horizontal="center" vertical="center" wrapText="1"/>
    </xf>
    <xf numFmtId="0" fontId="78" fillId="0" borderId="0" xfId="0" applyFont="1" applyBorder="1" applyAlignment="1">
      <alignment horizontal="right" vertical="center" wrapText="1"/>
    </xf>
    <xf numFmtId="2" fontId="78" fillId="0" borderId="3" xfId="0" applyNumberFormat="1" applyFont="1" applyFill="1" applyBorder="1" applyAlignment="1">
      <alignment horizontal="right" vertical="center" wrapText="1"/>
    </xf>
    <xf numFmtId="0" fontId="38" fillId="0" borderId="0" xfId="841" applyFont="1">
      <alignment/>
      <protection/>
    </xf>
    <xf numFmtId="0" fontId="38" fillId="0" borderId="0" xfId="841" applyFont="1" applyAlignment="1">
      <alignment horizontal="center"/>
      <protection/>
    </xf>
    <xf numFmtId="2" fontId="10" fillId="0" borderId="0" xfId="0" applyNumberFormat="1" applyFont="1" applyBorder="1" applyAlignment="1">
      <alignment horizontal="center" vertical="center" wrapText="1"/>
    </xf>
    <xf numFmtId="223" fontId="10" fillId="0" borderId="0" xfId="0" applyNumberFormat="1" applyFont="1" applyBorder="1" applyAlignment="1">
      <alignment horizontal="right" vertical="center" wrapText="1"/>
    </xf>
    <xf numFmtId="0" fontId="10" fillId="0" borderId="3" xfId="897" applyFont="1" applyBorder="1" applyAlignment="1">
      <alignment horizontal="center" vertical="center" wrapText="1"/>
      <protection/>
    </xf>
    <xf numFmtId="3" fontId="10" fillId="0" borderId="3" xfId="897" applyNumberFormat="1" applyFont="1" applyFill="1" applyBorder="1" applyAlignment="1">
      <alignment horizontal="right" vertical="center" wrapText="1"/>
      <protection/>
    </xf>
    <xf numFmtId="223" fontId="78" fillId="0" borderId="0" xfId="0" applyNumberFormat="1" applyFont="1" applyBorder="1" applyAlignment="1">
      <alignment horizontal="right" vertical="center" wrapText="1"/>
    </xf>
    <xf numFmtId="222" fontId="10" fillId="0" borderId="0" xfId="0" applyNumberFormat="1" applyFont="1" applyBorder="1" applyAlignment="1">
      <alignment horizontal="right" vertical="center" wrapText="1"/>
    </xf>
    <xf numFmtId="0" fontId="80" fillId="0" borderId="3" xfId="0" applyFont="1" applyBorder="1" applyAlignment="1">
      <alignment horizontal="left" vertical="center" wrapText="1"/>
    </xf>
    <xf numFmtId="222" fontId="78" fillId="0" borderId="0" xfId="0" applyNumberFormat="1" applyFont="1" applyBorder="1" applyAlignment="1">
      <alignment horizontal="right" vertical="center" wrapText="1"/>
    </xf>
    <xf numFmtId="222" fontId="10" fillId="0" borderId="0" xfId="0" applyNumberFormat="1" applyFont="1" applyBorder="1" applyAlignment="1">
      <alignment horizontal="center" vertical="center" wrapText="1"/>
    </xf>
    <xf numFmtId="221" fontId="10" fillId="0" borderId="0" xfId="0" applyNumberFormat="1" applyFont="1" applyAlignment="1">
      <alignment horizontal="right" vertical="center" wrapText="1"/>
    </xf>
    <xf numFmtId="164" fontId="10" fillId="0" borderId="0" xfId="0" applyNumberFormat="1" applyFont="1" applyAlignment="1">
      <alignment horizontal="center" vertical="center" wrapText="1"/>
    </xf>
    <xf numFmtId="164" fontId="10" fillId="0" borderId="3" xfId="897" applyNumberFormat="1" applyFont="1" applyFill="1" applyBorder="1" applyAlignment="1">
      <alignment horizontal="right" vertical="center" wrapText="1"/>
      <protection/>
    </xf>
    <xf numFmtId="4" fontId="10" fillId="0" borderId="0" xfId="897" applyNumberFormat="1" applyFont="1" applyFill="1" applyBorder="1" applyAlignment="1">
      <alignment horizontal="right" vertical="center" wrapText="1"/>
      <protection/>
    </xf>
    <xf numFmtId="222" fontId="10" fillId="0" borderId="0" xfId="0" applyNumberFormat="1" applyFont="1" applyAlignment="1">
      <alignment horizontal="center" vertical="center" wrapText="1"/>
    </xf>
    <xf numFmtId="223" fontId="10" fillId="0" borderId="0" xfId="0" applyNumberFormat="1" applyFont="1" applyAlignment="1">
      <alignment horizontal="center" vertical="center" wrapText="1"/>
    </xf>
    <xf numFmtId="223" fontId="10" fillId="0" borderId="3" xfId="0" applyNumberFormat="1" applyFont="1" applyFill="1" applyBorder="1" applyAlignment="1">
      <alignment horizontal="right" vertical="center" wrapText="1"/>
    </xf>
    <xf numFmtId="0" fontId="38" fillId="0" borderId="0" xfId="897" applyFont="1" applyBorder="1" applyAlignment="1">
      <alignment horizontal="right" vertical="center" wrapText="1"/>
      <protection/>
    </xf>
    <xf numFmtId="3" fontId="38" fillId="0" borderId="0" xfId="897" applyNumberFormat="1" applyFont="1" applyBorder="1" applyAlignment="1">
      <alignment horizontal="right" vertical="center" wrapText="1"/>
      <protection/>
    </xf>
    <xf numFmtId="178" fontId="78" fillId="0" borderId="0" xfId="683" applyNumberFormat="1" applyFont="1" applyBorder="1" applyAlignment="1">
      <alignment horizontal="right"/>
    </xf>
    <xf numFmtId="221" fontId="10" fillId="0" borderId="0" xfId="0" applyNumberFormat="1" applyFont="1" applyBorder="1" applyAlignment="1">
      <alignment horizontal="right" vertical="center" wrapText="1"/>
    </xf>
    <xf numFmtId="178" fontId="78" fillId="0" borderId="0" xfId="683" applyNumberFormat="1" applyFont="1" applyBorder="1" applyAlignment="1">
      <alignment/>
    </xf>
    <xf numFmtId="0" fontId="90" fillId="0" borderId="0" xfId="896" applyFont="1" applyAlignment="1">
      <alignment horizontal="left" vertical="top"/>
      <protection/>
    </xf>
    <xf numFmtId="0" fontId="90" fillId="0" borderId="0" xfId="896" applyFont="1" applyFill="1" applyAlignment="1">
      <alignment horizontal="left" vertical="top"/>
      <protection/>
    </xf>
    <xf numFmtId="0" fontId="92" fillId="0" borderId="5" xfId="896" applyFont="1" applyFill="1" applyBorder="1" applyAlignment="1">
      <alignment horizontal="center" vertical="center" wrapText="1"/>
      <protection/>
    </xf>
    <xf numFmtId="0" fontId="93" fillId="0" borderId="5" xfId="896" applyFont="1" applyFill="1" applyBorder="1" applyAlignment="1">
      <alignment horizontal="center" vertical="center" wrapText="1"/>
      <protection/>
    </xf>
    <xf numFmtId="0" fontId="39" fillId="0" borderId="5" xfId="0" applyFont="1" applyBorder="1" applyAlignment="1">
      <alignment horizontal="center" vertical="center" wrapText="1"/>
    </xf>
    <xf numFmtId="0" fontId="39" fillId="0" borderId="5" xfId="0" applyFont="1" applyBorder="1" applyAlignment="1">
      <alignment vertical="center" wrapText="1"/>
    </xf>
    <xf numFmtId="0" fontId="39" fillId="0" borderId="5" xfId="0" applyFont="1" applyBorder="1" applyAlignment="1">
      <alignment horizontal="center" vertical="center"/>
    </xf>
    <xf numFmtId="0" fontId="39" fillId="0" borderId="5" xfId="0" applyFont="1" applyFill="1" applyBorder="1" applyAlignment="1">
      <alignment vertical="center" wrapText="1"/>
    </xf>
    <xf numFmtId="4" fontId="39" fillId="0" borderId="5" xfId="0" applyNumberFormat="1" applyFont="1" applyBorder="1" applyAlignment="1">
      <alignment horizontal="center" vertical="center"/>
    </xf>
    <xf numFmtId="0" fontId="90" fillId="0" borderId="0" xfId="896" applyFont="1" applyAlignment="1">
      <alignment horizontal="center"/>
      <protection/>
    </xf>
    <xf numFmtId="0" fontId="94" fillId="0" borderId="0" xfId="896" applyFont="1" applyAlignment="1">
      <alignment horizontal="left"/>
      <protection/>
    </xf>
    <xf numFmtId="0" fontId="79" fillId="0" borderId="0" xfId="0" applyFont="1" applyBorder="1" applyAlignment="1">
      <alignment horizontal="left" vertical="center" wrapText="1"/>
    </xf>
    <xf numFmtId="0" fontId="10" fillId="0" borderId="0" xfId="0" applyFont="1" applyBorder="1" applyAlignment="1">
      <alignment horizontal="right" vertical="center" wrapText="1"/>
    </xf>
    <xf numFmtId="0" fontId="78" fillId="0" borderId="0" xfId="0" applyFont="1" applyAlignment="1">
      <alignment horizontal="right" vertical="center" wrapText="1"/>
    </xf>
    <xf numFmtId="0" fontId="78"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right" vertical="center" wrapText="1"/>
    </xf>
    <xf numFmtId="0" fontId="10" fillId="0" borderId="5" xfId="0" applyFont="1" applyBorder="1" applyAlignment="1">
      <alignment horizontal="center" vertical="center" wrapText="1"/>
    </xf>
    <xf numFmtId="0" fontId="78" fillId="0" borderId="27" xfId="0" applyFont="1" applyBorder="1" applyAlignment="1">
      <alignment horizontal="left" vertical="center" wrapText="1"/>
    </xf>
    <xf numFmtId="0" fontId="10" fillId="0" borderId="27" xfId="0" applyFont="1" applyBorder="1" applyAlignment="1">
      <alignment horizontal="center" vertical="center" wrapText="1"/>
    </xf>
    <xf numFmtId="0" fontId="10" fillId="0" borderId="27" xfId="0" applyFont="1" applyBorder="1" applyAlignment="1">
      <alignment horizontal="right" vertical="center" wrapText="1"/>
    </xf>
    <xf numFmtId="0" fontId="10" fillId="0" borderId="3" xfId="897" applyNumberFormat="1" applyFont="1" applyBorder="1">
      <alignment/>
      <protection/>
    </xf>
    <xf numFmtId="164" fontId="82" fillId="0" borderId="0" xfId="897" applyNumberFormat="1" applyFont="1" applyFill="1" applyBorder="1" applyAlignment="1">
      <alignment/>
      <protection/>
    </xf>
    <xf numFmtId="225" fontId="10" fillId="0" borderId="0" xfId="0" applyNumberFormat="1" applyFont="1" applyBorder="1" applyAlignment="1">
      <alignment horizontal="center" vertical="center" wrapText="1"/>
    </xf>
    <xf numFmtId="164" fontId="82" fillId="0" borderId="0" xfId="897" applyNumberFormat="1" applyFont="1" applyFill="1" applyBorder="1" applyAlignment="1" quotePrefix="1">
      <alignment/>
      <protection/>
    </xf>
    <xf numFmtId="3" fontId="10" fillId="0" borderId="0" xfId="0" applyNumberFormat="1" applyFont="1" applyAlignment="1">
      <alignment horizontal="center" vertical="center" wrapText="1"/>
    </xf>
    <xf numFmtId="0" fontId="10" fillId="0" borderId="3" xfId="897" applyNumberFormat="1" applyFont="1" applyBorder="1" quotePrefix="1">
      <alignment/>
      <protection/>
    </xf>
    <xf numFmtId="3" fontId="78" fillId="0" borderId="0" xfId="0" applyNumberFormat="1" applyFont="1" applyBorder="1" applyAlignment="1">
      <alignment horizontal="right" vertical="center"/>
    </xf>
    <xf numFmtId="2" fontId="10" fillId="24" borderId="0" xfId="0" applyNumberFormat="1" applyFont="1" applyFill="1" applyBorder="1" applyAlignment="1">
      <alignment horizontal="right" vertical="center" wrapText="1"/>
    </xf>
    <xf numFmtId="221" fontId="10" fillId="24" borderId="0" xfId="0" applyNumberFormat="1" applyFont="1" applyFill="1" applyBorder="1" applyAlignment="1">
      <alignment horizontal="right" vertical="center" wrapText="1"/>
    </xf>
    <xf numFmtId="0" fontId="80" fillId="4" borderId="3" xfId="0" applyFont="1" applyFill="1" applyBorder="1" applyAlignment="1">
      <alignment horizontal="left" vertical="center" wrapText="1"/>
    </xf>
    <xf numFmtId="0" fontId="0" fillId="0" borderId="0" xfId="0" applyFont="1" applyAlignment="1">
      <alignment/>
    </xf>
    <xf numFmtId="1" fontId="10" fillId="0" borderId="0" xfId="0" applyNumberFormat="1" applyFont="1" applyBorder="1" applyAlignment="1">
      <alignment horizontal="center" vertical="center" wrapText="1"/>
    </xf>
    <xf numFmtId="3" fontId="85" fillId="4" borderId="3" xfId="884" applyNumberFormat="1" applyFont="1" applyFill="1" applyBorder="1" applyAlignment="1">
      <alignment horizontal="right" vertical="center"/>
      <protection/>
    </xf>
    <xf numFmtId="3" fontId="85" fillId="4" borderId="3" xfId="894" applyNumberFormat="1" applyFont="1" applyFill="1" applyBorder="1" applyAlignment="1">
      <alignment horizontal="right" vertical="center"/>
      <protection/>
    </xf>
    <xf numFmtId="223" fontId="10" fillId="0" borderId="0" xfId="0" applyNumberFormat="1" applyFont="1" applyFill="1" applyBorder="1" applyAlignment="1">
      <alignment horizontal="right" vertical="center" wrapText="1"/>
    </xf>
    <xf numFmtId="2" fontId="78" fillId="0" borderId="0" xfId="0" applyNumberFormat="1" applyFont="1" applyBorder="1" applyAlignment="1">
      <alignment horizontal="right" vertical="center" wrapText="1"/>
    </xf>
    <xf numFmtId="222" fontId="10" fillId="0" borderId="0" xfId="0" applyNumberFormat="1" applyFont="1" applyFill="1" applyBorder="1" applyAlignment="1">
      <alignment horizontal="right" vertical="center" wrapText="1"/>
    </xf>
    <xf numFmtId="0" fontId="78" fillId="0" borderId="0" xfId="0" applyFont="1" applyFill="1" applyBorder="1" applyAlignment="1">
      <alignment horizontal="center" vertical="center" wrapText="1"/>
    </xf>
    <xf numFmtId="221" fontId="10" fillId="0" borderId="0" xfId="0" applyNumberFormat="1" applyFont="1" applyFill="1" applyBorder="1" applyAlignment="1">
      <alignment horizontal="center" vertical="center" wrapText="1"/>
    </xf>
    <xf numFmtId="222" fontId="10" fillId="4" borderId="0" xfId="0" applyNumberFormat="1" applyFont="1" applyFill="1" applyBorder="1" applyAlignment="1">
      <alignment horizontal="right" vertical="center" wrapText="1"/>
    </xf>
    <xf numFmtId="0" fontId="10" fillId="4" borderId="0" xfId="0" applyFont="1" applyFill="1" applyAlignment="1">
      <alignment horizontal="center" vertical="center" wrapText="1"/>
    </xf>
    <xf numFmtId="0" fontId="78" fillId="4" borderId="3" xfId="0" applyFont="1" applyFill="1" applyBorder="1" applyAlignment="1">
      <alignment horizontal="left" vertical="center" wrapText="1"/>
    </xf>
    <xf numFmtId="0" fontId="78" fillId="4" borderId="0" xfId="0" applyFont="1" applyFill="1" applyBorder="1" applyAlignment="1">
      <alignment horizontal="right" vertical="center" wrapText="1"/>
    </xf>
    <xf numFmtId="0" fontId="80" fillId="4" borderId="0" xfId="0" applyFont="1" applyFill="1" applyAlignment="1">
      <alignment horizontal="center" vertical="center" wrapText="1"/>
    </xf>
    <xf numFmtId="0" fontId="79" fillId="4" borderId="0" xfId="0" applyFont="1" applyFill="1" applyAlignment="1">
      <alignment horizontal="center" vertical="center" wrapText="1"/>
    </xf>
    <xf numFmtId="0" fontId="10" fillId="0" borderId="0" xfId="0" applyFont="1" applyAlignment="1">
      <alignment horizontal="right" vertical="center" wrapText="1"/>
    </xf>
    <xf numFmtId="226" fontId="10" fillId="0" borderId="0" xfId="0" applyNumberFormat="1" applyFont="1" applyAlignment="1">
      <alignment horizontal="right" vertical="center" wrapText="1"/>
    </xf>
    <xf numFmtId="0" fontId="78" fillId="0" borderId="0" xfId="892" applyFont="1">
      <alignment/>
      <protection/>
    </xf>
    <xf numFmtId="0" fontId="10" fillId="0" borderId="0" xfId="893" applyFont="1" applyBorder="1">
      <alignment/>
      <protection/>
    </xf>
    <xf numFmtId="0" fontId="78" fillId="0" borderId="0" xfId="892" applyFont="1" applyAlignment="1">
      <alignment horizontal="center"/>
      <protection/>
    </xf>
    <xf numFmtId="0" fontId="10" fillId="0" borderId="0" xfId="893" applyFont="1" applyBorder="1" applyAlignment="1">
      <alignment horizontal="centerContinuous" vertical="center" wrapText="1"/>
      <protection/>
    </xf>
    <xf numFmtId="0" fontId="10" fillId="0" borderId="0" xfId="892" applyFont="1">
      <alignment/>
      <protection/>
    </xf>
    <xf numFmtId="0" fontId="80" fillId="0" borderId="0" xfId="892" applyFont="1" applyAlignment="1">
      <alignment horizontal="right"/>
      <protection/>
    </xf>
    <xf numFmtId="0" fontId="78" fillId="0" borderId="0" xfId="893" applyFont="1" applyBorder="1" applyAlignment="1">
      <alignment horizontal="centerContinuous" vertical="center" wrapText="1"/>
      <protection/>
    </xf>
    <xf numFmtId="0" fontId="78" fillId="0" borderId="0" xfId="893" applyFont="1" applyBorder="1" applyAlignment="1">
      <alignment horizontal="center" vertical="center" wrapText="1"/>
      <protection/>
    </xf>
    <xf numFmtId="0" fontId="87" fillId="0" borderId="32" xfId="892" applyFont="1" applyBorder="1" applyAlignment="1">
      <alignment horizontal="center" vertical="center" wrapText="1"/>
      <protection/>
    </xf>
    <xf numFmtId="0" fontId="13" fillId="0" borderId="5" xfId="892" applyFont="1" applyBorder="1" applyAlignment="1">
      <alignment horizontal="center"/>
      <protection/>
    </xf>
    <xf numFmtId="0" fontId="13" fillId="0" borderId="5" xfId="892" applyFont="1" applyBorder="1">
      <alignment/>
      <protection/>
    </xf>
    <xf numFmtId="219" fontId="10" fillId="0" borderId="0" xfId="677" applyNumberFormat="1" applyFont="1" applyBorder="1" applyAlignment="1">
      <alignment/>
    </xf>
    <xf numFmtId="0" fontId="87" fillId="0" borderId="5" xfId="892" applyFont="1" applyBorder="1" applyAlignment="1">
      <alignment horizontal="center"/>
      <protection/>
    </xf>
    <xf numFmtId="0" fontId="78" fillId="0" borderId="0" xfId="893" applyFont="1" applyBorder="1">
      <alignment/>
      <protection/>
    </xf>
    <xf numFmtId="0" fontId="78" fillId="0" borderId="0" xfId="893" applyFont="1" applyBorder="1" applyAlignment="1">
      <alignment horizontal="center"/>
      <protection/>
    </xf>
    <xf numFmtId="219" fontId="78" fillId="0" borderId="0" xfId="677" applyNumberFormat="1" applyFont="1" applyBorder="1" applyAlignment="1">
      <alignment/>
    </xf>
    <xf numFmtId="0" fontId="79" fillId="0" borderId="0" xfId="893" applyFont="1" applyBorder="1" applyAlignment="1">
      <alignment horizontal="left"/>
      <protection/>
    </xf>
    <xf numFmtId="0" fontId="57" fillId="0" borderId="0" xfId="0" applyFont="1" applyBorder="1" applyAlignment="1">
      <alignment horizontal="center" vertical="center" wrapText="1"/>
    </xf>
    <xf numFmtId="0" fontId="99" fillId="0" borderId="0" xfId="0" applyFont="1" applyFill="1" applyAlignment="1">
      <alignment horizontal="center" vertical="center" wrapText="1"/>
    </xf>
    <xf numFmtId="0" fontId="100" fillId="0" borderId="0" xfId="0" applyFont="1" applyFill="1" applyAlignment="1">
      <alignment horizontal="center" vertical="center" wrapText="1"/>
    </xf>
    <xf numFmtId="0" fontId="101" fillId="0" borderId="0" xfId="0" applyFont="1" applyFill="1" applyAlignment="1">
      <alignment horizontal="center" vertical="center" wrapText="1"/>
    </xf>
    <xf numFmtId="0" fontId="81" fillId="0" borderId="25" xfId="859" applyFont="1" applyBorder="1" applyAlignment="1">
      <alignment horizontal="center" vertical="center" wrapText="1"/>
      <protection/>
    </xf>
    <xf numFmtId="0" fontId="81" fillId="0" borderId="6" xfId="859" applyFont="1" applyBorder="1" applyAlignment="1">
      <alignment horizontal="center" vertical="center" wrapText="1"/>
      <protection/>
    </xf>
    <xf numFmtId="0" fontId="84" fillId="0" borderId="29" xfId="859" applyFont="1" applyBorder="1" applyAlignment="1">
      <alignment horizontal="center" wrapText="1"/>
      <protection/>
    </xf>
    <xf numFmtId="0" fontId="84" fillId="0" borderId="33" xfId="859" applyFont="1" applyBorder="1" applyAlignment="1">
      <alignment horizontal="center" wrapText="1"/>
      <protection/>
    </xf>
    <xf numFmtId="0" fontId="84" fillId="0" borderId="32" xfId="859" applyFont="1" applyBorder="1">
      <alignment/>
      <protection/>
    </xf>
    <xf numFmtId="0" fontId="81" fillId="0" borderId="21" xfId="859" applyFont="1" applyBorder="1" applyAlignment="1">
      <alignment horizontal="center" vertical="center" wrapText="1"/>
      <protection/>
    </xf>
    <xf numFmtId="0" fontId="81" fillId="0" borderId="21" xfId="859" applyFont="1" applyBorder="1" applyAlignment="1">
      <alignment vertical="center" wrapText="1"/>
      <protection/>
    </xf>
    <xf numFmtId="0" fontId="84" fillId="0" borderId="21" xfId="859" applyFont="1" applyBorder="1" applyAlignment="1">
      <alignment horizontal="center" vertical="center" wrapText="1"/>
      <protection/>
    </xf>
    <xf numFmtId="0" fontId="84" fillId="0" borderId="21" xfId="859" applyFont="1" applyBorder="1" applyAlignment="1">
      <alignment vertical="center" wrapText="1"/>
      <protection/>
    </xf>
    <xf numFmtId="0" fontId="84" fillId="0" borderId="34" xfId="859" applyFont="1" applyBorder="1">
      <alignment/>
      <protection/>
    </xf>
    <xf numFmtId="0" fontId="84" fillId="0" borderId="4" xfId="859" applyFont="1" applyBorder="1" applyAlignment="1">
      <alignment horizontal="center" vertical="center" wrapText="1"/>
      <protection/>
    </xf>
    <xf numFmtId="0" fontId="84" fillId="0" borderId="4" xfId="859" applyFont="1" applyBorder="1" applyAlignment="1">
      <alignment vertical="center" wrapText="1"/>
      <protection/>
    </xf>
    <xf numFmtId="0" fontId="84" fillId="0" borderId="4" xfId="859" applyFont="1" applyBorder="1" applyAlignment="1">
      <alignment horizontal="right" vertical="center" wrapText="1"/>
      <protection/>
    </xf>
    <xf numFmtId="2" fontId="84" fillId="0" borderId="4" xfId="859" applyNumberFormat="1" applyFont="1" applyBorder="1" applyAlignment="1">
      <alignment vertical="center" wrapText="1"/>
      <protection/>
    </xf>
    <xf numFmtId="0" fontId="84" fillId="0" borderId="35" xfId="859" applyFont="1" applyBorder="1">
      <alignment/>
      <protection/>
    </xf>
    <xf numFmtId="0" fontId="97" fillId="0" borderId="4" xfId="859" applyFont="1" applyBorder="1" applyAlignment="1">
      <alignment vertical="center" wrapText="1"/>
      <protection/>
    </xf>
    <xf numFmtId="0" fontId="84" fillId="0" borderId="35" xfId="859" applyFont="1" applyBorder="1" applyAlignment="1">
      <alignment horizontal="center" wrapText="1"/>
      <protection/>
    </xf>
    <xf numFmtId="0" fontId="81" fillId="0" borderId="4" xfId="859" applyFont="1" applyBorder="1" applyAlignment="1">
      <alignment horizontal="center" vertical="center" wrapText="1"/>
      <protection/>
    </xf>
    <xf numFmtId="0" fontId="81" fillId="0" borderId="4" xfId="859" applyFont="1" applyBorder="1" applyAlignment="1">
      <alignment vertical="center" wrapText="1"/>
      <protection/>
    </xf>
    <xf numFmtId="164" fontId="84" fillId="0" borderId="4" xfId="859" applyNumberFormat="1" applyFont="1" applyBorder="1" applyAlignment="1">
      <alignment horizontal="right" vertical="center" wrapText="1"/>
      <protection/>
    </xf>
    <xf numFmtId="164" fontId="84" fillId="0" borderId="4" xfId="859" applyNumberFormat="1" applyFont="1" applyBorder="1" applyAlignment="1">
      <alignment vertical="center" wrapText="1"/>
      <protection/>
    </xf>
    <xf numFmtId="0" fontId="81" fillId="0" borderId="36" xfId="859" applyFont="1" applyBorder="1" applyAlignment="1">
      <alignment horizontal="center" vertical="center" wrapText="1"/>
      <protection/>
    </xf>
    <xf numFmtId="0" fontId="81" fillId="0" borderId="36" xfId="859" applyFont="1" applyBorder="1" applyAlignment="1">
      <alignment vertical="center" wrapText="1"/>
      <protection/>
    </xf>
    <xf numFmtId="0" fontId="84" fillId="0" borderId="36" xfId="859" applyFont="1" applyBorder="1" applyAlignment="1">
      <alignment horizontal="center" vertical="center" wrapText="1"/>
      <protection/>
    </xf>
    <xf numFmtId="2" fontId="84" fillId="0" borderId="36" xfId="859" applyNumberFormat="1" applyFont="1" applyBorder="1" applyAlignment="1">
      <alignment horizontal="right" vertical="center" wrapText="1"/>
      <protection/>
    </xf>
    <xf numFmtId="2" fontId="84" fillId="0" borderId="36" xfId="859" applyNumberFormat="1" applyFont="1" applyBorder="1" applyAlignment="1">
      <alignment vertical="center" wrapText="1"/>
      <protection/>
    </xf>
    <xf numFmtId="0" fontId="84" fillId="0" borderId="37" xfId="859" applyFont="1" applyBorder="1">
      <alignment/>
      <protection/>
    </xf>
    <xf numFmtId="0" fontId="78"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right" vertical="center" wrapText="1"/>
    </xf>
    <xf numFmtId="0" fontId="78"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178" fontId="10" fillId="0" borderId="0" xfId="677" applyNumberFormat="1" applyFont="1" applyFill="1" applyBorder="1" applyAlignment="1">
      <alignment horizontal="right" vertical="center" wrapText="1"/>
    </xf>
    <xf numFmtId="0" fontId="10" fillId="0" borderId="0" xfId="0" applyFont="1" applyFill="1" applyAlignment="1">
      <alignment horizontal="center" vertical="center" wrapText="1"/>
    </xf>
    <xf numFmtId="0" fontId="78" fillId="0" borderId="3" xfId="0" applyFont="1" applyFill="1" applyBorder="1" applyAlignment="1">
      <alignment horizontal="center" vertical="center" wrapText="1"/>
    </xf>
    <xf numFmtId="3" fontId="78" fillId="0" borderId="3" xfId="0" applyNumberFormat="1" applyFont="1" applyFill="1" applyBorder="1" applyAlignment="1">
      <alignment horizontal="right" vertical="center" wrapText="1"/>
    </xf>
    <xf numFmtId="164" fontId="78" fillId="0" borderId="3" xfId="0" applyNumberFormat="1" applyFont="1" applyFill="1" applyBorder="1" applyAlignment="1">
      <alignment horizontal="right" vertical="center" wrapText="1"/>
    </xf>
    <xf numFmtId="3" fontId="78" fillId="0" borderId="0" xfId="0" applyNumberFormat="1" applyFont="1" applyFill="1" applyBorder="1" applyAlignment="1">
      <alignment horizontal="right" vertical="center" wrapText="1"/>
    </xf>
    <xf numFmtId="221" fontId="78" fillId="0" borderId="0" xfId="0" applyNumberFormat="1" applyFont="1" applyFill="1" applyBorder="1" applyAlignment="1">
      <alignment horizontal="right" vertical="center" wrapText="1"/>
    </xf>
    <xf numFmtId="0" fontId="79" fillId="0" borderId="3" xfId="0" applyFont="1" applyFill="1" applyBorder="1" applyAlignment="1">
      <alignment horizontal="left" vertical="center" wrapText="1"/>
    </xf>
    <xf numFmtId="0" fontId="79" fillId="0" borderId="3" xfId="0" applyFont="1" applyFill="1" applyBorder="1" applyAlignment="1">
      <alignment horizontal="center" vertical="center" wrapText="1"/>
    </xf>
    <xf numFmtId="3" fontId="79" fillId="0" borderId="3" xfId="0" applyNumberFormat="1" applyFont="1" applyFill="1" applyBorder="1" applyAlignment="1">
      <alignment horizontal="right" vertical="center" wrapText="1"/>
    </xf>
    <xf numFmtId="164" fontId="79" fillId="0" borderId="3" xfId="0" applyNumberFormat="1" applyFont="1" applyFill="1" applyBorder="1" applyAlignment="1">
      <alignment horizontal="right" vertical="center" wrapText="1"/>
    </xf>
    <xf numFmtId="3" fontId="79" fillId="0" borderId="0" xfId="0" applyNumberFormat="1" applyFont="1" applyFill="1" applyBorder="1" applyAlignment="1">
      <alignment horizontal="right" vertical="center" wrapText="1"/>
    </xf>
    <xf numFmtId="0" fontId="79" fillId="0" borderId="0" xfId="0" applyFont="1" applyFill="1" applyBorder="1" applyAlignment="1">
      <alignment horizontal="center" vertical="center" wrapText="1"/>
    </xf>
    <xf numFmtId="178" fontId="79" fillId="0" borderId="0" xfId="677" applyNumberFormat="1" applyFont="1" applyFill="1" applyBorder="1" applyAlignment="1">
      <alignment horizontal="right" vertical="center" wrapText="1"/>
    </xf>
    <xf numFmtId="0" fontId="79" fillId="0" borderId="0" xfId="0" applyFont="1" applyFill="1" applyAlignment="1">
      <alignment horizontal="center" vertical="center" wrapText="1"/>
    </xf>
    <xf numFmtId="0" fontId="10" fillId="0" borderId="3" xfId="0" applyFont="1" applyFill="1" applyBorder="1" applyAlignment="1">
      <alignment horizontal="left" vertical="center" wrapText="1"/>
    </xf>
    <xf numFmtId="3" fontId="10" fillId="0" borderId="3" xfId="0" applyNumberFormat="1" applyFont="1" applyFill="1" applyBorder="1" applyAlignment="1">
      <alignment horizontal="right" vertical="center" wrapText="1"/>
    </xf>
    <xf numFmtId="164" fontId="10" fillId="0" borderId="3"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0" fontId="10" fillId="0" borderId="0" xfId="897" applyFont="1" applyFill="1" applyBorder="1" applyAlignment="1">
      <alignment horizontal="right" vertical="center" wrapText="1"/>
      <protection/>
    </xf>
    <xf numFmtId="0" fontId="80" fillId="0" borderId="3" xfId="0" applyFont="1" applyFill="1" applyBorder="1" applyAlignment="1" quotePrefix="1">
      <alignment horizontal="left" vertical="center" wrapText="1"/>
    </xf>
    <xf numFmtId="0" fontId="80" fillId="0" borderId="3" xfId="0" applyFont="1" applyFill="1" applyBorder="1" applyAlignment="1">
      <alignment horizontal="center" vertical="center" wrapText="1"/>
    </xf>
    <xf numFmtId="3" fontId="80" fillId="0" borderId="3" xfId="0" applyNumberFormat="1" applyFont="1" applyFill="1" applyBorder="1" applyAlignment="1">
      <alignment horizontal="right" vertical="center" wrapText="1"/>
    </xf>
    <xf numFmtId="164" fontId="80" fillId="0" borderId="3" xfId="0" applyNumberFormat="1" applyFont="1" applyFill="1" applyBorder="1" applyAlignment="1">
      <alignment horizontal="right" vertical="center" wrapText="1"/>
    </xf>
    <xf numFmtId="220" fontId="79" fillId="0" borderId="0" xfId="0" applyNumberFormat="1" applyFont="1" applyFill="1" applyBorder="1" applyAlignment="1">
      <alignment horizontal="right" vertical="center" wrapText="1"/>
    </xf>
    <xf numFmtId="0" fontId="80" fillId="0" borderId="0" xfId="0" applyFont="1" applyFill="1" applyBorder="1" applyAlignment="1">
      <alignment horizontal="center" vertical="center" wrapText="1"/>
    </xf>
    <xf numFmtId="0" fontId="80" fillId="0" borderId="0" xfId="0" applyFont="1" applyFill="1" applyAlignment="1">
      <alignment horizontal="center" vertical="center" wrapText="1"/>
    </xf>
    <xf numFmtId="3" fontId="80" fillId="0" borderId="0" xfId="0" applyNumberFormat="1" applyFont="1" applyFill="1" applyBorder="1" applyAlignment="1">
      <alignment horizontal="center" vertical="center" wrapText="1"/>
    </xf>
    <xf numFmtId="220" fontId="78" fillId="0" borderId="0" xfId="0" applyNumberFormat="1" applyFont="1" applyFill="1" applyBorder="1" applyAlignment="1">
      <alignment horizontal="right" vertical="center" wrapText="1"/>
    </xf>
    <xf numFmtId="0" fontId="10" fillId="0" borderId="3" xfId="0" applyFont="1" applyFill="1" applyBorder="1" applyAlignment="1" quotePrefix="1">
      <alignment horizontal="left" vertical="center" wrapText="1"/>
    </xf>
    <xf numFmtId="220" fontId="78" fillId="0" borderId="3" xfId="0" applyNumberFormat="1" applyFont="1" applyFill="1" applyBorder="1" applyAlignment="1">
      <alignment horizontal="right" vertical="center" wrapText="1"/>
    </xf>
    <xf numFmtId="222" fontId="78" fillId="0" borderId="3" xfId="0" applyNumberFormat="1" applyFont="1" applyFill="1" applyBorder="1" applyAlignment="1">
      <alignment horizontal="right" vertical="center" wrapText="1"/>
    </xf>
    <xf numFmtId="220" fontId="79" fillId="0" borderId="3" xfId="0" applyNumberFormat="1" applyFont="1" applyFill="1" applyBorder="1" applyAlignment="1">
      <alignment horizontal="right" vertical="center" wrapText="1"/>
    </xf>
    <xf numFmtId="222" fontId="79" fillId="0" borderId="3" xfId="0" applyNumberFormat="1" applyFont="1" applyFill="1" applyBorder="1" applyAlignment="1">
      <alignment horizontal="right" vertical="center" wrapText="1"/>
    </xf>
    <xf numFmtId="221" fontId="79" fillId="0" borderId="0" xfId="0" applyNumberFormat="1" applyFont="1" applyFill="1" applyBorder="1" applyAlignment="1">
      <alignment horizontal="right" vertical="center" wrapText="1"/>
    </xf>
    <xf numFmtId="222" fontId="10" fillId="0" borderId="3" xfId="0" applyNumberFormat="1" applyFont="1" applyFill="1" applyBorder="1" applyAlignment="1">
      <alignment horizontal="right" vertical="center" wrapText="1"/>
    </xf>
    <xf numFmtId="220" fontId="10" fillId="0" borderId="0" xfId="0" applyNumberFormat="1" applyFont="1" applyFill="1" applyBorder="1" applyAlignment="1">
      <alignment horizontal="right" vertical="center" wrapText="1"/>
    </xf>
    <xf numFmtId="220" fontId="10" fillId="0" borderId="0" xfId="0" applyNumberFormat="1" applyFont="1" applyFill="1" applyAlignment="1">
      <alignment horizontal="center" vertical="center" wrapText="1"/>
    </xf>
    <xf numFmtId="221" fontId="10" fillId="0" borderId="0" xfId="0" applyNumberFormat="1" applyFont="1" applyFill="1" applyAlignment="1">
      <alignment horizontal="center" vertical="center" wrapText="1"/>
    </xf>
    <xf numFmtId="220" fontId="80" fillId="0" borderId="3" xfId="0" applyNumberFormat="1" applyFont="1" applyFill="1" applyBorder="1" applyAlignment="1">
      <alignment horizontal="right" vertical="center" wrapText="1"/>
    </xf>
    <xf numFmtId="222" fontId="80" fillId="0" borderId="3" xfId="0" applyNumberFormat="1" applyFont="1" applyFill="1" applyBorder="1" applyAlignment="1">
      <alignment horizontal="right" vertical="center" wrapText="1"/>
    </xf>
    <xf numFmtId="221" fontId="80" fillId="0" borderId="0" xfId="0" applyNumberFormat="1" applyFont="1" applyFill="1" applyAlignment="1">
      <alignment horizontal="center" vertical="center" wrapText="1"/>
    </xf>
    <xf numFmtId="223" fontId="10" fillId="0" borderId="0" xfId="0" applyNumberFormat="1" applyFont="1" applyFill="1" applyBorder="1" applyAlignment="1">
      <alignment horizontal="center" vertical="center" wrapText="1"/>
    </xf>
    <xf numFmtId="3" fontId="88" fillId="0" borderId="5" xfId="0" applyNumberFormat="1" applyFont="1" applyBorder="1" applyAlignment="1">
      <alignment/>
    </xf>
    <xf numFmtId="3" fontId="89" fillId="0" borderId="5" xfId="0" applyNumberFormat="1" applyFont="1" applyBorder="1" applyAlignment="1">
      <alignment/>
    </xf>
    <xf numFmtId="0" fontId="39" fillId="0" borderId="5" xfId="0" applyFont="1" applyBorder="1" applyAlignment="1">
      <alignment vertical="center"/>
    </xf>
    <xf numFmtId="0" fontId="39" fillId="0" borderId="5" xfId="0" applyFont="1" applyFill="1" applyBorder="1" applyAlignment="1">
      <alignment vertical="center"/>
    </xf>
    <xf numFmtId="0" fontId="39" fillId="4" borderId="5" xfId="0" applyFont="1" applyFill="1" applyBorder="1" applyAlignment="1">
      <alignment vertical="center" wrapText="1"/>
    </xf>
    <xf numFmtId="0" fontId="109" fillId="0" borderId="5" xfId="0" applyFont="1" applyBorder="1" applyAlignment="1">
      <alignment vertical="center" wrapText="1"/>
    </xf>
    <xf numFmtId="0" fontId="39" fillId="0" borderId="0" xfId="0" applyFont="1" applyAlignment="1">
      <alignment vertical="center"/>
    </xf>
    <xf numFmtId="0" fontId="39" fillId="0" borderId="0" xfId="0" applyFont="1" applyFill="1" applyAlignment="1">
      <alignment vertical="center"/>
    </xf>
    <xf numFmtId="0" fontId="39" fillId="0" borderId="0" xfId="0" applyFont="1" applyFill="1" applyAlignment="1">
      <alignment vertical="center" wrapText="1"/>
    </xf>
    <xf numFmtId="0" fontId="108" fillId="0" borderId="0" xfId="896" applyFont="1" applyAlignment="1">
      <alignment vertical="center"/>
      <protection/>
    </xf>
    <xf numFmtId="0" fontId="39" fillId="0" borderId="5" xfId="0" applyFont="1" applyBorder="1" applyAlignment="1" quotePrefix="1">
      <alignment vertical="center" wrapText="1"/>
    </xf>
    <xf numFmtId="0" fontId="109" fillId="0" borderId="5" xfId="0" applyFont="1" applyBorder="1" applyAlignment="1">
      <alignment horizontal="center" vertical="center" wrapText="1"/>
    </xf>
    <xf numFmtId="240" fontId="109" fillId="0" borderId="5" xfId="0" applyNumberFormat="1" applyFont="1" applyBorder="1" applyAlignment="1">
      <alignment horizontal="center" vertical="center" wrapText="1"/>
    </xf>
    <xf numFmtId="239" fontId="39" fillId="0" borderId="5" xfId="0" applyNumberFormat="1" applyFont="1" applyBorder="1" applyAlignment="1">
      <alignment horizontal="center" vertical="center"/>
    </xf>
    <xf numFmtId="0" fontId="39" fillId="0" borderId="38" xfId="0" applyFont="1" applyBorder="1" applyAlignment="1">
      <alignment vertical="center" wrapText="1"/>
    </xf>
    <xf numFmtId="0" fontId="109" fillId="0" borderId="5" xfId="0" applyFont="1" applyBorder="1" applyAlignment="1" quotePrefix="1">
      <alignment vertical="center" wrapText="1"/>
    </xf>
    <xf numFmtId="2" fontId="114" fillId="0" borderId="4" xfId="859" applyNumberFormat="1" applyFont="1" applyBorder="1" applyAlignment="1">
      <alignment vertical="center" wrapText="1"/>
      <protection/>
    </xf>
    <xf numFmtId="2" fontId="114" fillId="0" borderId="36" xfId="859" applyNumberFormat="1" applyFont="1" applyBorder="1" applyAlignment="1">
      <alignment vertical="center" wrapText="1"/>
      <protection/>
    </xf>
    <xf numFmtId="178" fontId="10" fillId="0" borderId="0" xfId="649" applyNumberFormat="1" applyFont="1" applyAlignment="1">
      <alignment/>
    </xf>
    <xf numFmtId="0" fontId="10" fillId="0" borderId="0" xfId="0" applyFont="1" applyAlignment="1">
      <alignment/>
    </xf>
    <xf numFmtId="178" fontId="78" fillId="0" borderId="0" xfId="649" applyNumberFormat="1" applyFont="1" applyAlignment="1">
      <alignment/>
    </xf>
    <xf numFmtId="178" fontId="10" fillId="0" borderId="5" xfId="649" applyNumberFormat="1" applyFont="1" applyBorder="1" applyAlignment="1">
      <alignment horizontal="center" vertical="center"/>
    </xf>
    <xf numFmtId="178" fontId="10" fillId="0" borderId="5" xfId="649" applyNumberFormat="1" applyFont="1" applyBorder="1" applyAlignment="1">
      <alignment horizontal="center" vertical="center" wrapText="1"/>
    </xf>
    <xf numFmtId="241" fontId="10" fillId="0" borderId="5" xfId="910" applyNumberFormat="1" applyFont="1" applyBorder="1" applyAlignment="1">
      <alignment horizontal="center" vertical="center" wrapText="1"/>
    </xf>
    <xf numFmtId="178" fontId="0" fillId="0" borderId="0" xfId="0" applyNumberFormat="1" applyFont="1" applyAlignment="1">
      <alignment/>
    </xf>
    <xf numFmtId="178" fontId="10" fillId="0" borderId="32" xfId="649" applyNumberFormat="1" applyFont="1" applyBorder="1" applyAlignment="1">
      <alignment horizontal="center" vertical="center" wrapText="1"/>
    </xf>
    <xf numFmtId="241" fontId="10" fillId="0" borderId="32" xfId="910" applyNumberFormat="1" applyFont="1" applyBorder="1" applyAlignment="1">
      <alignment horizontal="center" vertical="center" wrapText="1"/>
    </xf>
    <xf numFmtId="0" fontId="0" fillId="0" borderId="39" xfId="0" applyFont="1" applyBorder="1" applyAlignment="1">
      <alignment/>
    </xf>
    <xf numFmtId="178" fontId="0" fillId="0" borderId="39" xfId="0" applyNumberFormat="1" applyFont="1" applyBorder="1" applyAlignment="1">
      <alignment/>
    </xf>
    <xf numFmtId="223" fontId="78" fillId="0" borderId="3" xfId="0" applyNumberFormat="1" applyFont="1" applyFill="1" applyBorder="1" applyAlignment="1">
      <alignment horizontal="right" vertical="center" wrapText="1"/>
    </xf>
    <xf numFmtId="221" fontId="78" fillId="0" borderId="3" xfId="0" applyNumberFormat="1" applyFont="1" applyFill="1" applyBorder="1" applyAlignment="1">
      <alignment horizontal="right" vertical="center" wrapText="1"/>
    </xf>
    <xf numFmtId="2" fontId="10" fillId="0" borderId="3" xfId="0" applyNumberFormat="1" applyFont="1" applyFill="1" applyBorder="1" applyAlignment="1">
      <alignment horizontal="right" vertical="center" wrapText="1"/>
    </xf>
    <xf numFmtId="2" fontId="10" fillId="0" borderId="3" xfId="0" applyNumberFormat="1" applyFont="1" applyFill="1" applyBorder="1" applyAlignment="1" quotePrefix="1">
      <alignment horizontal="right" vertical="center" wrapText="1"/>
    </xf>
    <xf numFmtId="0" fontId="78" fillId="0" borderId="3" xfId="0" applyFont="1" applyFill="1" applyBorder="1" applyAlignment="1">
      <alignment horizontal="right" vertical="center" wrapText="1"/>
    </xf>
    <xf numFmtId="3" fontId="85" fillId="0" borderId="3" xfId="884" applyNumberFormat="1" applyFont="1" applyFill="1" applyBorder="1" applyAlignment="1">
      <alignment horizontal="right" vertical="center"/>
      <protection/>
    </xf>
    <xf numFmtId="3" fontId="85" fillId="0" borderId="3" xfId="894" applyNumberFormat="1" applyFont="1" applyFill="1" applyBorder="1" applyAlignment="1">
      <alignment horizontal="right" vertical="center"/>
      <protection/>
    </xf>
    <xf numFmtId="221" fontId="10" fillId="0" borderId="3" xfId="0" applyNumberFormat="1" applyFont="1" applyFill="1" applyBorder="1" applyAlignment="1">
      <alignment horizontal="right" vertical="center" wrapText="1"/>
    </xf>
    <xf numFmtId="2" fontId="10" fillId="0" borderId="3" xfId="0" applyNumberFormat="1" applyFont="1" applyFill="1" applyBorder="1" applyAlignment="1">
      <alignment vertical="center" wrapText="1"/>
    </xf>
    <xf numFmtId="221" fontId="10" fillId="0" borderId="3" xfId="897" applyNumberFormat="1" applyFont="1" applyFill="1" applyBorder="1" applyAlignment="1">
      <alignment horizontal="right" vertical="center" wrapText="1"/>
      <protection/>
    </xf>
    <xf numFmtId="3" fontId="10" fillId="0" borderId="31" xfId="897" applyNumberFormat="1" applyFont="1" applyFill="1" applyBorder="1" applyAlignment="1">
      <alignment horizontal="right" vertical="center" wrapText="1"/>
      <protection/>
    </xf>
    <xf numFmtId="164" fontId="10" fillId="0" borderId="31" xfId="897" applyNumberFormat="1" applyFont="1" applyFill="1" applyBorder="1" applyAlignment="1">
      <alignment horizontal="right" vertical="center" wrapText="1"/>
      <protection/>
    </xf>
    <xf numFmtId="221" fontId="10" fillId="0" borderId="31" xfId="897" applyNumberFormat="1" applyFont="1" applyFill="1" applyBorder="1" applyAlignment="1">
      <alignment horizontal="right" vertical="center" wrapText="1"/>
      <protection/>
    </xf>
    <xf numFmtId="4" fontId="110" fillId="0" borderId="0" xfId="896" applyNumberFormat="1" applyFont="1" applyAlignment="1">
      <alignment horizontal="center"/>
      <protection/>
    </xf>
    <xf numFmtId="0" fontId="10" fillId="0" borderId="3" xfId="897" applyNumberFormat="1" applyFont="1" applyBorder="1" applyAlignment="1">
      <alignment horizontal="center" vertical="center" wrapText="1"/>
      <protection/>
    </xf>
    <xf numFmtId="3" fontId="10" fillId="0" borderId="3" xfId="897" applyNumberFormat="1" applyFont="1" applyFill="1" applyBorder="1" applyAlignment="1" quotePrefix="1">
      <alignment horizontal="right" vertical="center" wrapText="1"/>
      <protection/>
    </xf>
    <xf numFmtId="3" fontId="10" fillId="0" borderId="3" xfId="0" applyNumberFormat="1" applyFont="1" applyBorder="1" applyAlignment="1">
      <alignment horizontal="center" vertical="center" wrapText="1"/>
    </xf>
    <xf numFmtId="3" fontId="10" fillId="0" borderId="3" xfId="0" applyNumberFormat="1" applyFont="1" applyFill="1" applyBorder="1" applyAlignment="1">
      <alignment horizontal="right" vertical="center"/>
    </xf>
    <xf numFmtId="178" fontId="10" fillId="0" borderId="3" xfId="677" applyNumberFormat="1" applyFont="1" applyFill="1" applyBorder="1" applyAlignment="1">
      <alignment horizontal="right" vertical="center" wrapText="1"/>
    </xf>
    <xf numFmtId="219" fontId="10" fillId="0" borderId="3" xfId="677" applyNumberFormat="1" applyFont="1" applyFill="1" applyBorder="1" applyAlignment="1">
      <alignment horizontal="right" vertical="center" wrapText="1"/>
    </xf>
    <xf numFmtId="0" fontId="111" fillId="0" borderId="0" xfId="896" applyFont="1" applyAlignment="1">
      <alignment horizontal="left"/>
      <protection/>
    </xf>
    <xf numFmtId="0" fontId="80" fillId="0" borderId="0" xfId="0" applyFont="1" applyAlignment="1">
      <alignment/>
    </xf>
    <xf numFmtId="178" fontId="78" fillId="0" borderId="5" xfId="649" applyNumberFormat="1" applyFont="1" applyBorder="1" applyAlignment="1">
      <alignment vertical="center"/>
    </xf>
    <xf numFmtId="178" fontId="78" fillId="0" borderId="5" xfId="649" applyNumberFormat="1" applyFont="1" applyBorder="1" applyAlignment="1">
      <alignment horizontal="center" vertical="center"/>
    </xf>
    <xf numFmtId="0" fontId="78" fillId="0" borderId="5" xfId="0" applyFont="1" applyBorder="1" applyAlignment="1">
      <alignment/>
    </xf>
    <xf numFmtId="178" fontId="78" fillId="0" borderId="5" xfId="649" applyNumberFormat="1" applyFont="1" applyBorder="1" applyAlignment="1">
      <alignment horizontal="center" vertical="center" wrapText="1"/>
    </xf>
    <xf numFmtId="241" fontId="78" fillId="0" borderId="5" xfId="910" applyNumberFormat="1" applyFont="1" applyBorder="1" applyAlignment="1">
      <alignment horizontal="center" vertical="center" wrapText="1"/>
    </xf>
    <xf numFmtId="0" fontId="78" fillId="0" borderId="0" xfId="0" applyFont="1" applyAlignment="1">
      <alignment/>
    </xf>
    <xf numFmtId="0" fontId="10" fillId="0" borderId="23" xfId="0" applyFont="1" applyBorder="1" applyAlignment="1">
      <alignment vertical="center"/>
    </xf>
    <xf numFmtId="3" fontId="10" fillId="0" borderId="40" xfId="649" applyNumberFormat="1" applyFont="1" applyBorder="1" applyAlignment="1">
      <alignment horizontal="left" vertical="center"/>
    </xf>
    <xf numFmtId="178" fontId="10" fillId="0" borderId="5" xfId="649" applyNumberFormat="1" applyFont="1" applyBorder="1" applyAlignment="1">
      <alignment/>
    </xf>
    <xf numFmtId="178" fontId="10" fillId="0" borderId="5" xfId="0" applyNumberFormat="1" applyFont="1" applyBorder="1" applyAlignment="1">
      <alignment horizontal="center" vertical="center"/>
    </xf>
    <xf numFmtId="241" fontId="10" fillId="0" borderId="5" xfId="910" applyNumberFormat="1" applyFont="1" applyBorder="1" applyAlignment="1">
      <alignment horizontal="center" vertical="center" wrapText="1"/>
    </xf>
    <xf numFmtId="0" fontId="10" fillId="0" borderId="41" xfId="0" applyFont="1" applyBorder="1" applyAlignment="1">
      <alignment vertical="center"/>
    </xf>
    <xf numFmtId="3" fontId="10" fillId="0" borderId="42" xfId="649" applyNumberFormat="1" applyFont="1" applyBorder="1" applyAlignment="1">
      <alignment horizontal="left" vertical="center"/>
    </xf>
    <xf numFmtId="178" fontId="10" fillId="0" borderId="32" xfId="649" applyNumberFormat="1" applyFont="1" applyBorder="1" applyAlignment="1">
      <alignment/>
    </xf>
    <xf numFmtId="178" fontId="10" fillId="0" borderId="32" xfId="649" applyNumberFormat="1" applyFont="1" applyBorder="1" applyAlignment="1">
      <alignment horizontal="center" vertical="center"/>
    </xf>
    <xf numFmtId="178" fontId="10" fillId="0" borderId="32" xfId="0" applyNumberFormat="1" applyFont="1" applyBorder="1" applyAlignment="1">
      <alignment horizontal="center" vertical="center"/>
    </xf>
    <xf numFmtId="241" fontId="10" fillId="0" borderId="32" xfId="910" applyNumberFormat="1" applyFont="1" applyBorder="1" applyAlignment="1">
      <alignment horizontal="center" vertical="center" wrapText="1"/>
    </xf>
    <xf numFmtId="3" fontId="10" fillId="0" borderId="39" xfId="649" applyNumberFormat="1" applyFont="1" applyFill="1" applyBorder="1" applyAlignment="1">
      <alignment horizontal="left" vertical="center"/>
    </xf>
    <xf numFmtId="178" fontId="10" fillId="0" borderId="39" xfId="649" applyNumberFormat="1" applyFont="1" applyFill="1" applyBorder="1" applyAlignment="1">
      <alignment horizontal="center" vertical="center"/>
    </xf>
    <xf numFmtId="0" fontId="78" fillId="0" borderId="0" xfId="0" applyFont="1" applyBorder="1" applyAlignment="1">
      <alignment horizontal="center" vertical="center" wrapText="1"/>
    </xf>
    <xf numFmtId="0" fontId="10" fillId="0" borderId="5" xfId="0" applyFont="1" applyBorder="1" applyAlignment="1">
      <alignment horizontal="center" vertical="center" wrapText="1"/>
    </xf>
    <xf numFmtId="164" fontId="10" fillId="0" borderId="0" xfId="897" applyNumberFormat="1" applyFont="1" applyFill="1" applyBorder="1" applyAlignment="1">
      <alignment horizontal="left" vertical="center" wrapText="1"/>
      <protection/>
    </xf>
    <xf numFmtId="0" fontId="86" fillId="0" borderId="0" xfId="892" applyFont="1" applyAlignment="1">
      <alignment horizontal="left"/>
      <protection/>
    </xf>
    <xf numFmtId="0" fontId="78" fillId="0" borderId="0" xfId="892" applyFont="1" applyAlignment="1">
      <alignment horizontal="center"/>
      <protection/>
    </xf>
    <xf numFmtId="0" fontId="80" fillId="0" borderId="0" xfId="892" applyFont="1" applyAlignment="1">
      <alignment horizontal="center"/>
      <protection/>
    </xf>
    <xf numFmtId="0" fontId="87" fillId="0" borderId="32" xfId="892" applyFont="1" applyBorder="1" applyAlignment="1">
      <alignment horizontal="center" vertical="center" wrapText="1"/>
      <protection/>
    </xf>
    <xf numFmtId="0" fontId="87" fillId="0" borderId="43" xfId="892" applyFont="1" applyBorder="1" applyAlignment="1">
      <alignment horizontal="center" vertical="center" wrapText="1"/>
      <protection/>
    </xf>
    <xf numFmtId="0" fontId="87" fillId="0" borderId="24" xfId="892" applyFont="1" applyBorder="1" applyAlignment="1">
      <alignment horizontal="center" vertical="center" wrapText="1"/>
      <protection/>
    </xf>
    <xf numFmtId="0" fontId="87" fillId="0" borderId="38" xfId="892" applyFont="1" applyBorder="1" applyAlignment="1">
      <alignment horizontal="center" vertical="center" wrapText="1"/>
      <protection/>
    </xf>
    <xf numFmtId="0" fontId="81" fillId="0" borderId="6" xfId="859" applyFont="1" applyBorder="1" applyAlignment="1">
      <alignment horizontal="center" vertical="center" wrapText="1"/>
      <protection/>
    </xf>
    <xf numFmtId="0" fontId="82" fillId="0" borderId="0" xfId="841" applyFont="1" applyAlignment="1">
      <alignment horizontal="center" wrapText="1"/>
      <protection/>
    </xf>
    <xf numFmtId="0" fontId="86" fillId="0" borderId="0" xfId="0" applyFont="1" applyBorder="1" applyAlignment="1">
      <alignment horizontal="left" vertical="center" wrapText="1"/>
    </xf>
    <xf numFmtId="0" fontId="81" fillId="0" borderId="25" xfId="859" applyFont="1" applyBorder="1" applyAlignment="1">
      <alignment horizontal="center" vertical="center" wrapText="1"/>
      <protection/>
    </xf>
    <xf numFmtId="0" fontId="81" fillId="0" borderId="44" xfId="859" applyFont="1" applyBorder="1" applyAlignment="1">
      <alignment horizontal="center" vertical="center" wrapText="1"/>
      <protection/>
    </xf>
    <xf numFmtId="0" fontId="92" fillId="0" borderId="5" xfId="896" applyFont="1" applyFill="1" applyBorder="1" applyAlignment="1">
      <alignment horizontal="center" vertical="center" wrapText="1"/>
      <protection/>
    </xf>
    <xf numFmtId="0" fontId="92" fillId="0" borderId="38" xfId="896" applyFont="1" applyFill="1" applyBorder="1" applyAlignment="1">
      <alignment horizontal="center" vertical="center" wrapText="1"/>
      <protection/>
    </xf>
    <xf numFmtId="0" fontId="91" fillId="0" borderId="0" xfId="896" applyFont="1" applyFill="1" applyAlignment="1">
      <alignment horizontal="center" vertical="center"/>
      <protection/>
    </xf>
    <xf numFmtId="0" fontId="95" fillId="0" borderId="0" xfId="896" applyFont="1" applyFill="1" applyAlignment="1">
      <alignment horizontal="center" vertical="center"/>
      <protection/>
    </xf>
    <xf numFmtId="0" fontId="92" fillId="0" borderId="5" xfId="896" applyFont="1" applyFill="1" applyBorder="1" applyAlignment="1">
      <alignment horizontal="center" vertical="center"/>
      <protection/>
    </xf>
    <xf numFmtId="178" fontId="10" fillId="0" borderId="5" xfId="649" applyNumberFormat="1" applyFont="1" applyBorder="1" applyAlignment="1">
      <alignment horizontal="center" vertical="center" wrapText="1"/>
    </xf>
    <xf numFmtId="0" fontId="0" fillId="0" borderId="5" xfId="0" applyFont="1" applyBorder="1" applyAlignment="1">
      <alignment horizontal="center"/>
    </xf>
    <xf numFmtId="0" fontId="78" fillId="0" borderId="0" xfId="0" applyFont="1" applyAlignment="1">
      <alignment horizont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178" fontId="10" fillId="0" borderId="5" xfId="649" applyNumberFormat="1" applyFont="1" applyBorder="1" applyAlignment="1">
      <alignment horizontal="center" vertical="center"/>
    </xf>
  </cellXfs>
  <cellStyles count="1339">
    <cellStyle name="Normal" xfId="0"/>
    <cellStyle name="RowLevel_0" xfId="1"/>
    <cellStyle name="ColLevel_0" xfId="2"/>
    <cellStyle name="RowLevel_1" xfId="3"/>
    <cellStyle name="RowLevel_2" xfId="5"/>
    <cellStyle name="#.##0" xfId="15"/>
    <cellStyle name="." xfId="16"/>
    <cellStyle name="._Bao cao tinh hinh thuc hien KH 2009 den 31-01-10" xfId="17"/>
    <cellStyle name="._Book1" xfId="18"/>
    <cellStyle name="._Tong hop theo doi von TPCP (BC)" xfId="19"/>
    <cellStyle name="??" xfId="20"/>
    <cellStyle name="?? [0.00]_ Att. 1- Cover" xfId="21"/>
    <cellStyle name="?? [0]" xfId="22"/>
    <cellStyle name="?? [0] 2" xfId="23"/>
    <cellStyle name="?? 2" xfId="24"/>
    <cellStyle name="?? 3" xfId="25"/>
    <cellStyle name="?? 4" xfId="26"/>
    <cellStyle name="???? [0.00]_PRODUCT DETAIL Q1" xfId="27"/>
    <cellStyle name="????_PRODUCT DETAIL Q1" xfId="28"/>
    <cellStyle name="???[0]_00Q3902REV.1" xfId="29"/>
    <cellStyle name="???_00Q3902REV.1" xfId="30"/>
    <cellStyle name="??[0]_BRE" xfId="31"/>
    <cellStyle name="??_ Att. 1- Cover" xfId="32"/>
    <cellStyle name="W_STDFOR" xfId="33"/>
    <cellStyle name="1" xfId="34"/>
    <cellStyle name="1 2" xfId="35"/>
    <cellStyle name="1_1 Bieu 6 thang nam 2011" xfId="36"/>
    <cellStyle name="1_1 Bieu 6 thang nam 2011_KH 2013_KKT_Phuluc(sửa lần cuối)" xfId="37"/>
    <cellStyle name="1_17 bieu (hung cap nhap)" xfId="38"/>
    <cellStyle name="1_17 bieu (hung cap nhap)_KH 2013_KKT_Phuluc(sửa lần cuối)" xfId="39"/>
    <cellStyle name="1_2008_OANH_LUC_TAN" xfId="40"/>
    <cellStyle name="1_Bao cao doan cong tac cua Bo thang 4-2010" xfId="41"/>
    <cellStyle name="1_Bao cao giai ngan von dau tu nam 2009 (theo doi)" xfId="42"/>
    <cellStyle name="1_Bao cao giai ngan von dau tu nam 2009 (theo doi)_Bao cao doan cong tac cua Bo thang 4-2010" xfId="43"/>
    <cellStyle name="1_Bao cao giai ngan von dau tu nam 2009 (theo doi)_Bao cao tinh hinh thuc hien KH 2009 den 31-01-10" xfId="44"/>
    <cellStyle name="1_Bao cao giai ngan von dau tu nam 2009 (theo doi)_Bao cao tinh hinh thuc hien KH 2009 den 31-01-10_KH 2013_KKT_Phuluc(sửa lần cuối)" xfId="45"/>
    <cellStyle name="1_Bao cao giai ngan von dau tu nam 2009 (theo doi)_Book1" xfId="46"/>
    <cellStyle name="1_Bao cao giai ngan von dau tu nam 2009 (theo doi)_DK bo tri lai (chinh thuc)" xfId="47"/>
    <cellStyle name="1_Bao cao giai ngan von dau tu nam 2009 (theo doi)_Ke hoach 2009 (theo doi) -1" xfId="48"/>
    <cellStyle name="1_Bao cao giai ngan von dau tu nam 2009 (theo doi)_Ke hoach 2009 (theo doi) -1_Bao cao tinh hinh thuc hien KH 2009 den 31-01-10" xfId="49"/>
    <cellStyle name="1_Bao cao giai ngan von dau tu nam 2009 (theo doi)_Ke hoach 2009 (theo doi) -1_Bao cao tinh hinh thuc hien KH 2009 den 31-01-10_KH 2013_KKT_Phuluc(sửa lần cuối)" xfId="50"/>
    <cellStyle name="1_Bao cao giai ngan von dau tu nam 2009 (theo doi)_Ke hoach 2009 (theo doi) -1_Book1" xfId="51"/>
    <cellStyle name="1_Bao cao giai ngan von dau tu nam 2009 (theo doi)_Ke hoach 2009 (theo doi) -1_Tong hop theo doi von TPCP (BC)" xfId="52"/>
    <cellStyle name="1_Bao cao giai ngan von dau tu nam 2009 (theo doi)_Ke hoach 2010 (theo doi)" xfId="53"/>
    <cellStyle name="1_Bao cao giai ngan von dau tu nam 2009 (theo doi)_Tong hop theo doi von TPCP (BC)" xfId="54"/>
    <cellStyle name="1_Bao cao KP tu chu" xfId="55"/>
    <cellStyle name="1_Bao cao KP tu chu_Bao cao tinh hinh thuc hien KH 2009 den 31-01-10" xfId="56"/>
    <cellStyle name="1_Bao cao tinh hinh thuc hien KH 2009 den 31-01-10" xfId="57"/>
    <cellStyle name="1_Bao cao tinh hinh thuc hien KH 2009 den 31-01-10_KH 2013_KKT_Phuluc(sửa lần cuối)" xfId="58"/>
    <cellStyle name="1_BC 2010 ve CT trong diem (5nam)" xfId="59"/>
    <cellStyle name="1_BC 2010 ve CT trong diem (5nam)_KH 2013_KKT_Phuluc(sửa lần cuối)" xfId="60"/>
    <cellStyle name="1_BC 8 thang 2009 ve CT trong diem 5nam" xfId="61"/>
    <cellStyle name="1_BC 8 thang 2009 ve CT trong diem 5nam 2" xfId="62"/>
    <cellStyle name="1_BC 8 thang 2009 ve CT trong diem 5nam_1 Bieu 6 thang nam 2011" xfId="63"/>
    <cellStyle name="1_BC 8 thang 2009 ve CT trong diem 5nam_1 Bieu 6 thang nam 2011_KH 2013_KKT_Phuluc(sửa lần cuối)" xfId="64"/>
    <cellStyle name="1_BC 8 thang 2009 ve CT trong diem 5nam_Bao cao doan cong tac cua Bo thang 4-2010" xfId="65"/>
    <cellStyle name="1_BC 8 thang 2009 ve CT trong diem 5nam_BC cong trinh trong diem" xfId="66"/>
    <cellStyle name="1_BC 8 thang 2009 ve CT trong diem 5nam_BC cong trinh trong diem_Bieu 6 thang nam 2012 (binh)" xfId="67"/>
    <cellStyle name="1_BC 8 thang 2009 ve CT trong diem 5nam_BC cong trinh trong diem_KH 2013_KKT_Phuluc(sửa lần cuối)" xfId="68"/>
    <cellStyle name="1_BC 8 thang 2009 ve CT trong diem 5nam_bieu 01" xfId="69"/>
    <cellStyle name="1_BC 8 thang 2009 ve CT trong diem 5nam_Bieu 01 UB(hung)" xfId="70"/>
    <cellStyle name="1_BC 8 thang 2009 ve CT trong diem 5nam_bieu 01_Bao cao doan cong tac cua Bo thang 4-2010" xfId="71"/>
    <cellStyle name="1_BC 8 thang 2009 ve CT trong diem 5nam_bieu 01_Book1" xfId="72"/>
    <cellStyle name="1_BC 8 thang 2009 ve CT trong diem 5nam_bieu 01_Ke hoach 2010 (theo doi)" xfId="73"/>
    <cellStyle name="1_BC 8 thang 2009 ve CT trong diem 5nam_Bieu chi tieu NQ-HDNDT" xfId="74"/>
    <cellStyle name="1_BC 8 thang 2009 ve CT trong diem 5nam_Bieu mau KH 2013 (dia phuong)" xfId="75"/>
    <cellStyle name="1_BC 8 thang 2009 ve CT trong diem 5nam_Book1" xfId="76"/>
    <cellStyle name="1_BC 8 thang 2009 ve CT trong diem 5nam_Danh muc cong trinh trong diem (04.5.12) (1)" xfId="77"/>
    <cellStyle name="1_BC 8 thang 2009 ve CT trong diem 5nam_Danh muc cong trinh trong diem (15.8.11)" xfId="78"/>
    <cellStyle name="1_BC 8 thang 2009 ve CT trong diem 5nam_Danh muc cong trinh trong diem (25.5.12)" xfId="79"/>
    <cellStyle name="1_BC 8 thang 2009 ve CT trong diem 5nam_Danh muc cong trinh trong diem (25.9.11)" xfId="80"/>
    <cellStyle name="1_BC 8 thang 2009 ve CT trong diem 5nam_Danh muc cong trinh trong diem (31.8.11)" xfId="81"/>
    <cellStyle name="1_BC 8 thang 2009 ve CT trong diem 5nam_Ke hoach 2010 (theo doi)" xfId="82"/>
    <cellStyle name="1_BC 8 thang 2009 ve CT trong diem 5nam_Ke hoach 2012" xfId="83"/>
    <cellStyle name="1_BC 8 thang 2009 ve CT trong diem 5nam_KH 2013_KKT_Phuluc(sửa lần cuối)" xfId="84"/>
    <cellStyle name="1_BC 8 thang 2009 ve CT trong diem 5nam_KTXH (02)" xfId="85"/>
    <cellStyle name="1_BC 8 thang 2009 ve CT trong diem 5nam_phu luc 6 thang gui bo" xfId="86"/>
    <cellStyle name="1_BC 8 thang 2009 ve CT trong diem 5nam_Phu luc BC KTXH" xfId="87"/>
    <cellStyle name="1_BC 8 thang 2009 ve CT trong diem 5nam_Phu vuc LV bo" xfId="88"/>
    <cellStyle name="1_BC 8 thang 2009 ve CT trong diem 5nam_Phu vuc LV bo_BC cong trinh trong diem" xfId="89"/>
    <cellStyle name="1_BC 8 thang 2009 ve CT trong diem 5nam_Phu vuc LV bo_BC cong trinh trong diem_Bieu 6 thang nam 2012 (binh)" xfId="90"/>
    <cellStyle name="1_BC 8 thang 2009 ve CT trong diem 5nam_Phu vuc LV bo_Danh muc cong trinh trong diem (04.5.12) (1)" xfId="91"/>
    <cellStyle name="1_BC 8 thang 2009 ve CT trong diem 5nam_Phu vuc LV bo_Danh muc cong trinh trong diem (15.8.11)" xfId="92"/>
    <cellStyle name="1_BC 8 thang 2009 ve CT trong diem 5nam_Phu vuc LV bo_Danh muc cong trinh trong diem (25.5.12)" xfId="93"/>
    <cellStyle name="1_BC 8 thang 2009 ve CT trong diem 5nam_Phu vuc LV bo_Danh muc cong trinh trong diem (25.9.11)" xfId="94"/>
    <cellStyle name="1_BC 8 thang 2009 ve CT trong diem 5nam_Phu vuc LV bo_Danh muc cong trinh trong diem (31.8.11)" xfId="95"/>
    <cellStyle name="1_BC 8 thang 2009 ve CT trong diem 5nam_Phu vuc LV bo_pvhung.skhdt 20117113152041 Danh muc cong trinh trong diem" xfId="96"/>
    <cellStyle name="1_BC 8 thang 2009 ve CT trong diem 5nam_Phu vuc LV bo_Worksheet in C: Users Administrator AppData Roaming eOffice TMP12345S BC cong trinh trong diem 2011-2015 den thang 8-2012" xfId="97"/>
    <cellStyle name="1_BC 8 thang 2009 ve CT trong diem 5nam_pvhung.skhdt 20117113152041 Danh muc cong trinh trong diem" xfId="98"/>
    <cellStyle name="1_BC 8 thang 2009 ve CT trong diem 5nam_pvhung.skhdt 20117113152041 Danh muc cong trinh trong diem_KH 2013_KKT_Phuluc(sửa lần cuối)" xfId="99"/>
    <cellStyle name="1_BC 8 thang 2009 ve CT trong diem 5nam_Tong hop so lieu" xfId="100"/>
    <cellStyle name="1_BC 8 thang 2009 ve CT trong diem 5nam_Tong hop so lieu_BC cong trinh trong diem" xfId="101"/>
    <cellStyle name="1_BC 8 thang 2009 ve CT trong diem 5nam_Tong hop so lieu_BC cong trinh trong diem_Bieu 6 thang nam 2012 (binh)" xfId="102"/>
    <cellStyle name="1_BC 8 thang 2009 ve CT trong diem 5nam_Tong hop so lieu_Danh muc cong trinh trong diem (04.5.12) (1)" xfId="103"/>
    <cellStyle name="1_BC 8 thang 2009 ve CT trong diem 5nam_Tong hop so lieu_Danh muc cong trinh trong diem (15.8.11)" xfId="104"/>
    <cellStyle name="1_BC 8 thang 2009 ve CT trong diem 5nam_Tong hop so lieu_Danh muc cong trinh trong diem (25.5.12)" xfId="105"/>
    <cellStyle name="1_BC 8 thang 2009 ve CT trong diem 5nam_Tong hop so lieu_Danh muc cong trinh trong diem (25.9.11)" xfId="106"/>
    <cellStyle name="1_BC 8 thang 2009 ve CT trong diem 5nam_Tong hop so lieu_Danh muc cong trinh trong diem (31.8.11)" xfId="107"/>
    <cellStyle name="1_BC 8 thang 2009 ve CT trong diem 5nam_Tong hop so lieu_pvhung.skhdt 20117113152041 Danh muc cong trinh trong diem" xfId="108"/>
    <cellStyle name="1_BC 8 thang 2009 ve CT trong diem 5nam_Tong hop so lieu_Worksheet in C: Users Administrator AppData Roaming eOffice TMP12345S BC cong trinh trong diem 2011-2015 den thang 8-2012" xfId="109"/>
    <cellStyle name="1_BC 8 thang 2009 ve CT trong diem 5nam_Worksheet in C: Users Administrator AppData Roaming eOffice TMP12345S BC cong trinh trong diem 2011-2015 den thang 8-2012" xfId="110"/>
    <cellStyle name="1_BC cong trinh trong diem" xfId="111"/>
    <cellStyle name="1_BC cong trinh trong diem_Bieu 6 thang nam 2012 (binh)" xfId="112"/>
    <cellStyle name="1_BC cong trinh trong diem_KH 2013_KKT_Phuluc(sửa lần cuối)" xfId="113"/>
    <cellStyle name="1_BC nam 2007 (UB)" xfId="114"/>
    <cellStyle name="1_BC nam 2007 (UB) 2" xfId="115"/>
    <cellStyle name="1_BC nam 2007 (UB)_1 Bieu 6 thang nam 2011" xfId="116"/>
    <cellStyle name="1_BC nam 2007 (UB)_1 Bieu 6 thang nam 2011_KH 2013_KKT_Phuluc(sửa lần cuối)" xfId="117"/>
    <cellStyle name="1_BC nam 2007 (UB)_Bao cao doan cong tac cua Bo thang 4-2010" xfId="118"/>
    <cellStyle name="1_BC nam 2007 (UB)_Bao cao tinh hinh thuc hien KH 2009 den 31-01-10" xfId="119"/>
    <cellStyle name="1_BC nam 2007 (UB)_Bao cao tinh hinh thuc hien KH 2009 den 31-01-10_KH 2013_KKT_Phuluc(sửa lần cuối)" xfId="120"/>
    <cellStyle name="1_BC nam 2007 (UB)_BC cong trinh trong diem" xfId="121"/>
    <cellStyle name="1_BC nam 2007 (UB)_BC cong trinh trong diem_Bieu 6 thang nam 2012 (binh)" xfId="122"/>
    <cellStyle name="1_BC nam 2007 (UB)_BC cong trinh trong diem_KH 2013_KKT_Phuluc(sửa lần cuối)" xfId="123"/>
    <cellStyle name="1_BC nam 2007 (UB)_Bieu 01 UB(hung)" xfId="124"/>
    <cellStyle name="1_BC nam 2007 (UB)_Bieu chi tieu NQ-HDNDT" xfId="125"/>
    <cellStyle name="1_BC nam 2007 (UB)_Bieu mau KH 2013 (dia phuong)" xfId="126"/>
    <cellStyle name="1_BC nam 2007 (UB)_Book1" xfId="127"/>
    <cellStyle name="1_BC nam 2007 (UB)_Chi tieu 5 nam" xfId="128"/>
    <cellStyle name="1_BC nam 2007 (UB)_Chi tieu 5 nam_BC cong trinh trong diem" xfId="129"/>
    <cellStyle name="1_BC nam 2007 (UB)_Chi tieu 5 nam_BC cong trinh trong diem_Bieu 6 thang nam 2012 (binh)" xfId="130"/>
    <cellStyle name="1_BC nam 2007 (UB)_Chi tieu 5 nam_Danh muc cong trinh trong diem (04.5.12) (1)" xfId="131"/>
    <cellStyle name="1_BC nam 2007 (UB)_Chi tieu 5 nam_Danh muc cong trinh trong diem (15.8.11)" xfId="132"/>
    <cellStyle name="1_BC nam 2007 (UB)_Chi tieu 5 nam_Danh muc cong trinh trong diem (25.5.12)" xfId="133"/>
    <cellStyle name="1_BC nam 2007 (UB)_Chi tieu 5 nam_Danh muc cong trinh trong diem (25.9.11)" xfId="134"/>
    <cellStyle name="1_BC nam 2007 (UB)_Chi tieu 5 nam_Danh muc cong trinh trong diem (31.8.11)" xfId="135"/>
    <cellStyle name="1_BC nam 2007 (UB)_Chi tieu 5 nam_pvhung.skhdt 20117113152041 Danh muc cong trinh trong diem" xfId="136"/>
    <cellStyle name="1_BC nam 2007 (UB)_Chi tieu 5 nam_Worksheet in C: Users Administrator AppData Roaming eOffice TMP12345S BC cong trinh trong diem 2011-2015 den thang 8-2012" xfId="137"/>
    <cellStyle name="1_BC nam 2007 (UB)_Danh muc cong trinh trong diem (04.5.12) (1)" xfId="138"/>
    <cellStyle name="1_BC nam 2007 (UB)_Danh muc cong trinh trong diem (15.8.11)" xfId="139"/>
    <cellStyle name="1_BC nam 2007 (UB)_Danh muc cong trinh trong diem (25.5.12)" xfId="140"/>
    <cellStyle name="1_BC nam 2007 (UB)_Danh muc cong trinh trong diem (25.9.11)" xfId="141"/>
    <cellStyle name="1_BC nam 2007 (UB)_Danh muc cong trinh trong diem (31.8.11)" xfId="142"/>
    <cellStyle name="1_BC nam 2007 (UB)_DK bo tri lai (chinh thuc)" xfId="143"/>
    <cellStyle name="1_BC nam 2007 (UB)_Ke hoach 2010 (theo doi)" xfId="144"/>
    <cellStyle name="1_BC nam 2007 (UB)_Ke hoach 2012" xfId="145"/>
    <cellStyle name="1_BC nam 2007 (UB)_KH 2013_KKT_Phuluc(sửa lần cuối)" xfId="146"/>
    <cellStyle name="1_BC nam 2007 (UB)_KTXH (02)" xfId="147"/>
    <cellStyle name="1_BC nam 2007 (UB)_phu luc 6 thang gui bo" xfId="148"/>
    <cellStyle name="1_BC nam 2007 (UB)_Phu luc BC KTXH" xfId="149"/>
    <cellStyle name="1_BC nam 2007 (UB)_pvhung.skhdt 20117113152041 Danh muc cong trinh trong diem" xfId="150"/>
    <cellStyle name="1_BC nam 2007 (UB)_pvhung.skhdt 20117113152041 Danh muc cong trinh trong diem_KH 2013_KKT_Phuluc(sửa lần cuối)" xfId="151"/>
    <cellStyle name="1_BC nam 2007 (UB)_Tong hop so lieu" xfId="152"/>
    <cellStyle name="1_BC nam 2007 (UB)_Tong hop so lieu_BC cong trinh trong diem" xfId="153"/>
    <cellStyle name="1_BC nam 2007 (UB)_Tong hop so lieu_BC cong trinh trong diem_Bieu 6 thang nam 2012 (binh)" xfId="154"/>
    <cellStyle name="1_BC nam 2007 (UB)_Tong hop so lieu_Danh muc cong trinh trong diem (04.5.12) (1)" xfId="155"/>
    <cellStyle name="1_BC nam 2007 (UB)_Tong hop so lieu_Danh muc cong trinh trong diem (15.8.11)" xfId="156"/>
    <cellStyle name="1_BC nam 2007 (UB)_Tong hop so lieu_Danh muc cong trinh trong diem (25.5.12)" xfId="157"/>
    <cellStyle name="1_BC nam 2007 (UB)_Tong hop so lieu_Danh muc cong trinh trong diem (25.9.11)" xfId="158"/>
    <cellStyle name="1_BC nam 2007 (UB)_Tong hop so lieu_Danh muc cong trinh trong diem (31.8.11)" xfId="159"/>
    <cellStyle name="1_BC nam 2007 (UB)_Tong hop so lieu_pvhung.skhdt 20117113152041 Danh muc cong trinh trong diem" xfId="160"/>
    <cellStyle name="1_BC nam 2007 (UB)_Tong hop so lieu_Worksheet in C: Users Administrator AppData Roaming eOffice TMP12345S BC cong trinh trong diem 2011-2015 den thang 8-2012" xfId="161"/>
    <cellStyle name="1_BC nam 2007 (UB)_Tong hop theo doi von TPCP (BC)" xfId="162"/>
    <cellStyle name="1_BC nam 2007 (UB)_Worksheet in C: Users Administrator AppData Roaming eOffice TMP12345S BC cong trinh trong diem 2011-2015 den thang 8-2012" xfId="163"/>
    <cellStyle name="1_BC TAI CHINH" xfId="164"/>
    <cellStyle name="1_Bieu 01 UB(hung)" xfId="165"/>
    <cellStyle name="1_Bieu chi tieu NQ-HDNDT" xfId="166"/>
    <cellStyle name="1_Bieu mau KH 2013 (dia phuong)" xfId="167"/>
    <cellStyle name="1_Bieu1" xfId="168"/>
    <cellStyle name="1_Book1" xfId="169"/>
    <cellStyle name="1_Book1 2" xfId="170"/>
    <cellStyle name="1_Book1_1" xfId="171"/>
    <cellStyle name="1_Book1_1 Bieu 6 thang nam 2011" xfId="172"/>
    <cellStyle name="1_Book1_1 Bieu 6 thang nam 2011_KH 2013_KKT_Phuluc(sửa lần cuối)" xfId="173"/>
    <cellStyle name="1_Book1_1_Bao cao tinh hinh thuc hien KH 2009 den 31-01-10" xfId="174"/>
    <cellStyle name="1_Book1_1_Bao cao tinh hinh thuc hien KH 2009 den 31-01-10_KH 2013_KKT_Phuluc(sửa lần cuối)" xfId="175"/>
    <cellStyle name="1_Book1_1_Book1" xfId="176"/>
    <cellStyle name="1_Book1_1_Tong hop theo doi von TPCP (BC)" xfId="177"/>
    <cellStyle name="1_Book1_2" xfId="178"/>
    <cellStyle name="1_Book1_Bao cao doan cong tac cua Bo thang 4-2010" xfId="179"/>
    <cellStyle name="1_Book1_Bao cao tinh hinh thuc hien KH 2009 den 31-01-10" xfId="180"/>
    <cellStyle name="1_Book1_Bao cao tinh hinh thuc hien KH 2009 den 31-01-10_KH 2013_KKT_Phuluc(sửa lần cuối)" xfId="181"/>
    <cellStyle name="1_Book1_BC cong trinh trong diem" xfId="182"/>
    <cellStyle name="1_Book1_BC cong trinh trong diem_Bieu 6 thang nam 2012 (binh)" xfId="183"/>
    <cellStyle name="1_Book1_BC cong trinh trong diem_KH 2013_KKT_Phuluc(sửa lần cuối)" xfId="184"/>
    <cellStyle name="1_Book1_Bieu 01 UB(hung)" xfId="185"/>
    <cellStyle name="1_Book1_Bieu chi tieu NQ-HDNDT" xfId="186"/>
    <cellStyle name="1_Book1_Bieu mau KH 2013 (dia phuong)" xfId="187"/>
    <cellStyle name="1_Book1_BL vu" xfId="188"/>
    <cellStyle name="1_Book1_BL vu_Bao cao tinh hinh thuc hien KH 2009 den 31-01-10" xfId="189"/>
    <cellStyle name="1_Book1_Book1" xfId="190"/>
    <cellStyle name="1_Book1_Book1_1" xfId="191"/>
    <cellStyle name="1_Book1_Book1_Bao cao tinh hinh thuc hien KH 2009 den 31-01-10" xfId="192"/>
    <cellStyle name="1_Book1_Book1_Bao cao tinh hinh thuc hien KH 2009 den 31-01-10_KH 2013_KKT_Phuluc(sửa lần cuối)" xfId="193"/>
    <cellStyle name="1_Book1_Book1_Book1" xfId="194"/>
    <cellStyle name="1_Book1_Book1_Tong hop theo doi von TPCP (BC)" xfId="195"/>
    <cellStyle name="1_Book1_Chi tieu 5 nam" xfId="196"/>
    <cellStyle name="1_Book1_Chi tieu 5 nam_BC cong trinh trong diem" xfId="197"/>
    <cellStyle name="1_Book1_Chi tieu 5 nam_BC cong trinh trong diem_Bieu 6 thang nam 2012 (binh)" xfId="198"/>
    <cellStyle name="1_Book1_Chi tieu 5 nam_Danh muc cong trinh trong diem (04.5.12) (1)" xfId="199"/>
    <cellStyle name="1_Book1_Chi tieu 5 nam_Danh muc cong trinh trong diem (15.8.11)" xfId="200"/>
    <cellStyle name="1_Book1_Chi tieu 5 nam_Danh muc cong trinh trong diem (25.5.12)" xfId="201"/>
    <cellStyle name="1_Book1_Chi tieu 5 nam_Danh muc cong trinh trong diem (25.9.11)" xfId="202"/>
    <cellStyle name="1_Book1_Chi tieu 5 nam_Danh muc cong trinh trong diem (31.8.11)" xfId="203"/>
    <cellStyle name="1_Book1_Chi tieu 5 nam_pvhung.skhdt 20117113152041 Danh muc cong trinh trong diem" xfId="204"/>
    <cellStyle name="1_Book1_Chi tieu 5 nam_Worksheet in C: Users Administrator AppData Roaming eOffice TMP12345S BC cong trinh trong diem 2011-2015 den thang 8-2012" xfId="205"/>
    <cellStyle name="1_Book1_Danh muc cong trinh trong diem (04.5.12) (1)" xfId="206"/>
    <cellStyle name="1_Book1_Danh muc cong trinh trong diem (15.8.11)" xfId="207"/>
    <cellStyle name="1_Book1_Danh muc cong trinh trong diem (25.5.12)" xfId="208"/>
    <cellStyle name="1_Book1_Danh muc cong trinh trong diem (25.9.11)" xfId="209"/>
    <cellStyle name="1_Book1_Danh muc cong trinh trong diem (31.8.11)" xfId="210"/>
    <cellStyle name="1_Book1_DK bo tri lai (chinh thuc)" xfId="211"/>
    <cellStyle name="1_Book1_Ke hoach 2010 (theo doi)" xfId="212"/>
    <cellStyle name="1_Book1_Ke hoach 2012" xfId="213"/>
    <cellStyle name="1_Book1_KH 2013_KKT_Phuluc(sửa lần cuối)" xfId="214"/>
    <cellStyle name="1_Book1_KTXH (02)" xfId="215"/>
    <cellStyle name="1_Book1_phu luc 6 thang gui bo" xfId="216"/>
    <cellStyle name="1_Book1_Phu luc BC KTXH" xfId="217"/>
    <cellStyle name="1_Book1_pvhung.skhdt 20117113152041 Danh muc cong trinh trong diem" xfId="218"/>
    <cellStyle name="1_Book1_pvhung.skhdt 20117113152041 Danh muc cong trinh trong diem_KH 2013_KKT_Phuluc(sửa lần cuối)" xfId="219"/>
    <cellStyle name="1_Book1_Tong hop so lieu" xfId="220"/>
    <cellStyle name="1_Book1_Tong hop so lieu_BC cong trinh trong diem" xfId="221"/>
    <cellStyle name="1_Book1_Tong hop so lieu_BC cong trinh trong diem_Bieu 6 thang nam 2012 (binh)" xfId="222"/>
    <cellStyle name="1_Book1_Tong hop so lieu_Danh muc cong trinh trong diem (04.5.12) (1)" xfId="223"/>
    <cellStyle name="1_Book1_Tong hop so lieu_Danh muc cong trinh trong diem (15.8.11)" xfId="224"/>
    <cellStyle name="1_Book1_Tong hop so lieu_Danh muc cong trinh trong diem (25.5.12)" xfId="225"/>
    <cellStyle name="1_Book1_Tong hop so lieu_Danh muc cong trinh trong diem (25.9.11)" xfId="226"/>
    <cellStyle name="1_Book1_Tong hop so lieu_Danh muc cong trinh trong diem (31.8.11)" xfId="227"/>
    <cellStyle name="1_Book1_Tong hop so lieu_pvhung.skhdt 20117113152041 Danh muc cong trinh trong diem" xfId="228"/>
    <cellStyle name="1_Book1_Tong hop so lieu_Worksheet in C: Users Administrator AppData Roaming eOffice TMP12345S BC cong trinh trong diem 2011-2015 den thang 8-2012" xfId="229"/>
    <cellStyle name="1_Book1_Tong hop theo doi von TPCP (BC)" xfId="230"/>
    <cellStyle name="1_Book1_Worksheet in C: Users Administrator AppData Roaming eOffice TMP12345S BC cong trinh trong diem 2011-2015 den thang 8-2012" xfId="231"/>
    <cellStyle name="1_Book2" xfId="232"/>
    <cellStyle name="1_Book2 2" xfId="233"/>
    <cellStyle name="1_Book2_1 Bieu 6 thang nam 2011" xfId="234"/>
    <cellStyle name="1_Book2_1 Bieu 6 thang nam 2011_KH 2013_KKT_Phuluc(sửa lần cuối)" xfId="235"/>
    <cellStyle name="1_Book2_Bao cao doan cong tac cua Bo thang 4-2010" xfId="236"/>
    <cellStyle name="1_Book2_Bao cao tinh hinh thuc hien KH 2009 den 31-01-10" xfId="237"/>
    <cellStyle name="1_Book2_Bao cao tinh hinh thuc hien KH 2009 den 31-01-10_KH 2013_KKT_Phuluc(sửa lần cuối)" xfId="238"/>
    <cellStyle name="1_Book2_BC cong trinh trong diem" xfId="239"/>
    <cellStyle name="1_Book2_BC cong trinh trong diem_Bieu 6 thang nam 2012 (binh)" xfId="240"/>
    <cellStyle name="1_Book2_BC cong trinh trong diem_KH 2013_KKT_Phuluc(sửa lần cuối)" xfId="241"/>
    <cellStyle name="1_Book2_Bieu 01 UB(hung)" xfId="242"/>
    <cellStyle name="1_Book2_Bieu chi tieu NQ-HDNDT" xfId="243"/>
    <cellStyle name="1_Book2_Bieu mau KH 2013 (dia phuong)" xfId="244"/>
    <cellStyle name="1_Book2_Book1" xfId="245"/>
    <cellStyle name="1_Book2_Chi tieu 5 nam" xfId="246"/>
    <cellStyle name="1_Book2_Chi tieu 5 nam_BC cong trinh trong diem" xfId="247"/>
    <cellStyle name="1_Book2_Chi tieu 5 nam_BC cong trinh trong diem_Bieu 6 thang nam 2012 (binh)" xfId="248"/>
    <cellStyle name="1_Book2_Chi tieu 5 nam_Danh muc cong trinh trong diem (04.5.12) (1)" xfId="249"/>
    <cellStyle name="1_Book2_Chi tieu 5 nam_Danh muc cong trinh trong diem (15.8.11)" xfId="250"/>
    <cellStyle name="1_Book2_Chi tieu 5 nam_Danh muc cong trinh trong diem (25.5.12)" xfId="251"/>
    <cellStyle name="1_Book2_Chi tieu 5 nam_Danh muc cong trinh trong diem (25.9.11)" xfId="252"/>
    <cellStyle name="1_Book2_Chi tieu 5 nam_Danh muc cong trinh trong diem (31.8.11)" xfId="253"/>
    <cellStyle name="1_Book2_Chi tieu 5 nam_pvhung.skhdt 20117113152041 Danh muc cong trinh trong diem" xfId="254"/>
    <cellStyle name="1_Book2_Chi tieu 5 nam_Worksheet in C: Users Administrator AppData Roaming eOffice TMP12345S BC cong trinh trong diem 2011-2015 den thang 8-2012" xfId="255"/>
    <cellStyle name="1_Book2_Danh muc cong trinh trong diem (04.5.12) (1)" xfId="256"/>
    <cellStyle name="1_Book2_Danh muc cong trinh trong diem (15.8.11)" xfId="257"/>
    <cellStyle name="1_Book2_Danh muc cong trinh trong diem (25.5.12)" xfId="258"/>
    <cellStyle name="1_Book2_Danh muc cong trinh trong diem (25.9.11)" xfId="259"/>
    <cellStyle name="1_Book2_Danh muc cong trinh trong diem (31.8.11)" xfId="260"/>
    <cellStyle name="1_Book2_DK bo tri lai (chinh thuc)" xfId="261"/>
    <cellStyle name="1_Book2_Ke hoach 2010 (theo doi)" xfId="262"/>
    <cellStyle name="1_Book2_Ke hoach 2012" xfId="263"/>
    <cellStyle name="1_Book2_KH 2013_KKT_Phuluc(sửa lần cuối)" xfId="264"/>
    <cellStyle name="1_Book2_KTXH (02)" xfId="265"/>
    <cellStyle name="1_Book2_phu luc 6 thang gui bo" xfId="266"/>
    <cellStyle name="1_Book2_Phu luc BC KTXH" xfId="267"/>
    <cellStyle name="1_Book2_pvhung.skhdt 20117113152041 Danh muc cong trinh trong diem" xfId="268"/>
    <cellStyle name="1_Book2_pvhung.skhdt 20117113152041 Danh muc cong trinh trong diem_KH 2013_KKT_Phuluc(sửa lần cuối)" xfId="269"/>
    <cellStyle name="1_Book2_Tong hop so lieu" xfId="270"/>
    <cellStyle name="1_Book2_Tong hop so lieu_BC cong trinh trong diem" xfId="271"/>
    <cellStyle name="1_Book2_Tong hop so lieu_BC cong trinh trong diem_Bieu 6 thang nam 2012 (binh)" xfId="272"/>
    <cellStyle name="1_Book2_Tong hop so lieu_Danh muc cong trinh trong diem (04.5.12) (1)" xfId="273"/>
    <cellStyle name="1_Book2_Tong hop so lieu_Danh muc cong trinh trong diem (15.8.11)" xfId="274"/>
    <cellStyle name="1_Book2_Tong hop so lieu_Danh muc cong trinh trong diem (25.5.12)" xfId="275"/>
    <cellStyle name="1_Book2_Tong hop so lieu_Danh muc cong trinh trong diem (25.9.11)" xfId="276"/>
    <cellStyle name="1_Book2_Tong hop so lieu_Danh muc cong trinh trong diem (31.8.11)" xfId="277"/>
    <cellStyle name="1_Book2_Tong hop so lieu_pvhung.skhdt 20117113152041 Danh muc cong trinh trong diem" xfId="278"/>
    <cellStyle name="1_Book2_Tong hop so lieu_Worksheet in C: Users Administrator AppData Roaming eOffice TMP12345S BC cong trinh trong diem 2011-2015 den thang 8-2012" xfId="279"/>
    <cellStyle name="1_Book2_Tong hop theo doi von TPCP (BC)" xfId="280"/>
    <cellStyle name="1_Book2_Worksheet in C: Users Administrator AppData Roaming eOffice TMP12345S BC cong trinh trong diem 2011-2015 den thang 8-2012" xfId="281"/>
    <cellStyle name="1_Chi tieu 5 nam" xfId="282"/>
    <cellStyle name="1_Chi tieu 5 nam_BC cong trinh trong diem" xfId="283"/>
    <cellStyle name="1_Chi tieu 5 nam_BC cong trinh trong diem_Bieu 6 thang nam 2012 (binh)" xfId="284"/>
    <cellStyle name="1_Chi tieu 5 nam_Danh muc cong trinh trong diem (04.5.12) (1)" xfId="285"/>
    <cellStyle name="1_Chi tieu 5 nam_Danh muc cong trinh trong diem (15.8.11)" xfId="286"/>
    <cellStyle name="1_Chi tieu 5 nam_Danh muc cong trinh trong diem (25.5.12)" xfId="287"/>
    <cellStyle name="1_Chi tieu 5 nam_Danh muc cong trinh trong diem (25.9.11)" xfId="288"/>
    <cellStyle name="1_Chi tieu 5 nam_Danh muc cong trinh trong diem (31.8.11)" xfId="289"/>
    <cellStyle name="1_Chi tieu 5 nam_pvhung.skhdt 20117113152041 Danh muc cong trinh trong diem" xfId="290"/>
    <cellStyle name="1_Chi tieu 5 nam_Worksheet in C: Users Administrator AppData Roaming eOffice TMP12345S BC cong trinh trong diem 2011-2015 den thang 8-2012" xfId="291"/>
    <cellStyle name="1_Co TC 2008" xfId="292"/>
    <cellStyle name="1_Danh muc cong trinh trong diem (04.5.12) (1)" xfId="293"/>
    <cellStyle name="1_Danh muc cong trinh trong diem (15.8.11)" xfId="294"/>
    <cellStyle name="1_Danh muc cong trinh trong diem (25.5.12)" xfId="295"/>
    <cellStyle name="1_Danh muc cong trinh trong diem (25.9.11)" xfId="296"/>
    <cellStyle name="1_Danh muc cong trinh trong diem (31.8.11)" xfId="297"/>
    <cellStyle name="1_Danh sach gui BC thuc hien KH2009" xfId="298"/>
    <cellStyle name="1_Danh sach gui BC thuc hien KH2009_Bao cao doan cong tac cua Bo thang 4-2010" xfId="299"/>
    <cellStyle name="1_Danh sach gui BC thuc hien KH2009_Bao cao tinh hinh thuc hien KH 2009 den 31-01-10" xfId="300"/>
    <cellStyle name="1_Danh sach gui BC thuc hien KH2009_Bao cao tinh hinh thuc hien KH 2009 den 31-01-10_KH 2013_KKT_Phuluc(sửa lần cuối)" xfId="301"/>
    <cellStyle name="1_Danh sach gui BC thuc hien KH2009_Book1" xfId="302"/>
    <cellStyle name="1_Danh sach gui BC thuc hien KH2009_DK bo tri lai (chinh thuc)" xfId="303"/>
    <cellStyle name="1_Danh sach gui BC thuc hien KH2009_Ke hoach 2009 (theo doi) -1" xfId="304"/>
    <cellStyle name="1_Danh sach gui BC thuc hien KH2009_Ke hoach 2009 (theo doi) -1_Bao cao tinh hinh thuc hien KH 2009 den 31-01-10" xfId="305"/>
    <cellStyle name="1_Danh sach gui BC thuc hien KH2009_Ke hoach 2009 (theo doi) -1_Bao cao tinh hinh thuc hien KH 2009 den 31-01-10_KH 2013_KKT_Phuluc(sửa lần cuối)" xfId="306"/>
    <cellStyle name="1_Danh sach gui BC thuc hien KH2009_Ke hoach 2009 (theo doi) -1_Book1" xfId="307"/>
    <cellStyle name="1_Danh sach gui BC thuc hien KH2009_Ke hoach 2009 (theo doi) -1_Tong hop theo doi von TPCP (BC)" xfId="308"/>
    <cellStyle name="1_Danh sach gui BC thuc hien KH2009_Ke hoach 2010 (theo doi)" xfId="309"/>
    <cellStyle name="1_Danh sach gui BC thuc hien KH2009_Tong hop theo doi von TPCP (BC)" xfId="310"/>
    <cellStyle name="1_DK bo tri lai (chinh thuc)" xfId="311"/>
    <cellStyle name="1_Don gia Du thau ( XL19)" xfId="312"/>
    <cellStyle name="1_Don gia Du thau ( XL19)_Bao cao tinh hinh thuc hien KH 2009 den 31-01-10" xfId="313"/>
    <cellStyle name="1_Don gia Du thau ( XL19)_Bao cao tinh hinh thuc hien KH 2009 den 31-01-10_KH 2013_KKT_Phuluc(sửa lần cuối)" xfId="314"/>
    <cellStyle name="1_Don gia Du thau ( XL19)_Book1" xfId="315"/>
    <cellStyle name="1_Don gia Du thau ( XL19)_Tong hop theo doi von TPCP (BC)" xfId="316"/>
    <cellStyle name="1_Ke hoach 2010 (theo doi)" xfId="317"/>
    <cellStyle name="1_Ke hoach 2012" xfId="318"/>
    <cellStyle name="1_KH 2007 (theo doi)" xfId="319"/>
    <cellStyle name="1_KH 2007 (theo doi) 2" xfId="320"/>
    <cellStyle name="1_KH 2007 (theo doi)_1 Bieu 6 thang nam 2011" xfId="321"/>
    <cellStyle name="1_KH 2007 (theo doi)_1 Bieu 6 thang nam 2011_KH 2013_KKT_Phuluc(sửa lần cuối)" xfId="322"/>
    <cellStyle name="1_KH 2007 (theo doi)_Bao cao doan cong tac cua Bo thang 4-2010" xfId="323"/>
    <cellStyle name="1_KH 2007 (theo doi)_Bao cao tinh hinh thuc hien KH 2009 den 31-01-10" xfId="324"/>
    <cellStyle name="1_KH 2007 (theo doi)_Bao cao tinh hinh thuc hien KH 2009 den 31-01-10_KH 2013_KKT_Phuluc(sửa lần cuối)" xfId="325"/>
    <cellStyle name="1_KH 2007 (theo doi)_BC cong trinh trong diem" xfId="326"/>
    <cellStyle name="1_KH 2007 (theo doi)_BC cong trinh trong diem_Bieu 6 thang nam 2012 (binh)" xfId="327"/>
    <cellStyle name="1_KH 2007 (theo doi)_BC cong trinh trong diem_KH 2013_KKT_Phuluc(sửa lần cuối)" xfId="328"/>
    <cellStyle name="1_KH 2007 (theo doi)_Bieu 01 UB(hung)" xfId="329"/>
    <cellStyle name="1_KH 2007 (theo doi)_Bieu chi tieu NQ-HDNDT" xfId="330"/>
    <cellStyle name="1_KH 2007 (theo doi)_Bieu mau KH 2013 (dia phuong)" xfId="331"/>
    <cellStyle name="1_KH 2007 (theo doi)_Book1" xfId="332"/>
    <cellStyle name="1_KH 2007 (theo doi)_Chi tieu 5 nam" xfId="333"/>
    <cellStyle name="1_KH 2007 (theo doi)_Chi tieu 5 nam_BC cong trinh trong diem" xfId="334"/>
    <cellStyle name="1_KH 2007 (theo doi)_Chi tieu 5 nam_BC cong trinh trong diem_Bieu 6 thang nam 2012 (binh)" xfId="335"/>
    <cellStyle name="1_KH 2007 (theo doi)_Chi tieu 5 nam_Danh muc cong trinh trong diem (04.5.12) (1)" xfId="336"/>
    <cellStyle name="1_KH 2007 (theo doi)_Chi tieu 5 nam_Danh muc cong trinh trong diem (15.8.11)" xfId="337"/>
    <cellStyle name="1_KH 2007 (theo doi)_Chi tieu 5 nam_Danh muc cong trinh trong diem (25.5.12)" xfId="338"/>
    <cellStyle name="1_KH 2007 (theo doi)_Chi tieu 5 nam_Danh muc cong trinh trong diem (25.9.11)" xfId="339"/>
    <cellStyle name="1_KH 2007 (theo doi)_Chi tieu 5 nam_Danh muc cong trinh trong diem (31.8.11)" xfId="340"/>
    <cellStyle name="1_KH 2007 (theo doi)_Chi tieu 5 nam_pvhung.skhdt 20117113152041 Danh muc cong trinh trong diem" xfId="341"/>
    <cellStyle name="1_KH 2007 (theo doi)_Chi tieu 5 nam_Worksheet in C: Users Administrator AppData Roaming eOffice TMP12345S BC cong trinh trong diem 2011-2015 den thang 8-2012" xfId="342"/>
    <cellStyle name="1_KH 2007 (theo doi)_Danh muc cong trinh trong diem (04.5.12) (1)" xfId="343"/>
    <cellStyle name="1_KH 2007 (theo doi)_Danh muc cong trinh trong diem (15.8.11)" xfId="344"/>
    <cellStyle name="1_KH 2007 (theo doi)_Danh muc cong trinh trong diem (25.5.12)" xfId="345"/>
    <cellStyle name="1_KH 2007 (theo doi)_Danh muc cong trinh trong diem (25.9.11)" xfId="346"/>
    <cellStyle name="1_KH 2007 (theo doi)_Danh muc cong trinh trong diem (31.8.11)" xfId="347"/>
    <cellStyle name="1_KH 2007 (theo doi)_DK bo tri lai (chinh thuc)" xfId="348"/>
    <cellStyle name="1_KH 2007 (theo doi)_Ke hoach 2010 (theo doi)" xfId="349"/>
    <cellStyle name="1_KH 2007 (theo doi)_Ke hoach 2012" xfId="350"/>
    <cellStyle name="1_KH 2007 (theo doi)_KH 2013_KKT_Phuluc(sửa lần cuối)" xfId="351"/>
    <cellStyle name="1_KH 2007 (theo doi)_KTXH (02)" xfId="352"/>
    <cellStyle name="1_KH 2007 (theo doi)_phu luc 6 thang gui bo" xfId="353"/>
    <cellStyle name="1_KH 2007 (theo doi)_Phu luc BC KTXH" xfId="354"/>
    <cellStyle name="1_KH 2007 (theo doi)_pvhung.skhdt 20117113152041 Danh muc cong trinh trong diem" xfId="355"/>
    <cellStyle name="1_KH 2007 (theo doi)_pvhung.skhdt 20117113152041 Danh muc cong trinh trong diem_KH 2013_KKT_Phuluc(sửa lần cuối)" xfId="356"/>
    <cellStyle name="1_KH 2007 (theo doi)_Tong hop so lieu" xfId="357"/>
    <cellStyle name="1_KH 2007 (theo doi)_Tong hop so lieu_BC cong trinh trong diem" xfId="358"/>
    <cellStyle name="1_KH 2007 (theo doi)_Tong hop so lieu_BC cong trinh trong diem_Bieu 6 thang nam 2012 (binh)" xfId="359"/>
    <cellStyle name="1_KH 2007 (theo doi)_Tong hop so lieu_Danh muc cong trinh trong diem (04.5.12) (1)" xfId="360"/>
    <cellStyle name="1_KH 2007 (theo doi)_Tong hop so lieu_Danh muc cong trinh trong diem (15.8.11)" xfId="361"/>
    <cellStyle name="1_KH 2007 (theo doi)_Tong hop so lieu_Danh muc cong trinh trong diem (25.5.12)" xfId="362"/>
    <cellStyle name="1_KH 2007 (theo doi)_Tong hop so lieu_Danh muc cong trinh trong diem (25.9.11)" xfId="363"/>
    <cellStyle name="1_KH 2007 (theo doi)_Tong hop so lieu_Danh muc cong trinh trong diem (31.8.11)" xfId="364"/>
    <cellStyle name="1_KH 2007 (theo doi)_Tong hop so lieu_pvhung.skhdt 20117113152041 Danh muc cong trinh trong diem" xfId="365"/>
    <cellStyle name="1_KH 2007 (theo doi)_Tong hop so lieu_Worksheet in C: Users Administrator AppData Roaming eOffice TMP12345S BC cong trinh trong diem 2011-2015 den thang 8-2012" xfId="366"/>
    <cellStyle name="1_KH 2007 (theo doi)_Tong hop theo doi von TPCP (BC)" xfId="367"/>
    <cellStyle name="1_KH 2007 (theo doi)_Worksheet in C: Users Administrator AppData Roaming eOffice TMP12345S BC cong trinh trong diem 2011-2015 den thang 8-2012" xfId="368"/>
    <cellStyle name="1_KH 2013_KKT_Phuluc(sửa lần cuối)" xfId="369"/>
    <cellStyle name="1_KTXH (02)" xfId="370"/>
    <cellStyle name="1_NTHOC" xfId="371"/>
    <cellStyle name="1_NTHOC 2" xfId="372"/>
    <cellStyle name="1_NTHOC_1 Bieu 6 thang nam 2011" xfId="373"/>
    <cellStyle name="1_NTHOC_1 Bieu 6 thang nam 2011_KH 2013_KKT_Phuluc(sửa lần cuối)" xfId="374"/>
    <cellStyle name="1_NTHOC_Bao cao tinh hinh thuc hien KH 2009 den 31-01-10" xfId="375"/>
    <cellStyle name="1_NTHOC_Bao cao tinh hinh thuc hien KH 2009 den 31-01-10_KH 2013_KKT_Phuluc(sửa lần cuối)" xfId="376"/>
    <cellStyle name="1_NTHOC_BC cong trinh trong diem" xfId="377"/>
    <cellStyle name="1_NTHOC_BC cong trinh trong diem_Bieu 6 thang nam 2012 (binh)" xfId="378"/>
    <cellStyle name="1_NTHOC_BC cong trinh trong diem_KH 2013_KKT_Phuluc(sửa lần cuối)" xfId="379"/>
    <cellStyle name="1_NTHOC_Bieu 01 UB(hung)" xfId="380"/>
    <cellStyle name="1_NTHOC_Bieu chi tieu NQ-HDNDT" xfId="381"/>
    <cellStyle name="1_NTHOC_Bieu mau KH 2013 (dia phuong)" xfId="382"/>
    <cellStyle name="1_NTHOC_Chi tieu 5 nam" xfId="383"/>
    <cellStyle name="1_NTHOC_Chi tieu 5 nam_BC cong trinh trong diem" xfId="384"/>
    <cellStyle name="1_NTHOC_Chi tieu 5 nam_BC cong trinh trong diem_Bieu 6 thang nam 2012 (binh)" xfId="385"/>
    <cellStyle name="1_NTHOC_Chi tieu 5 nam_Danh muc cong trinh trong diem (04.5.12) (1)" xfId="386"/>
    <cellStyle name="1_NTHOC_Chi tieu 5 nam_Danh muc cong trinh trong diem (15.8.11)" xfId="387"/>
    <cellStyle name="1_NTHOC_Chi tieu 5 nam_Danh muc cong trinh trong diem (25.5.12)" xfId="388"/>
    <cellStyle name="1_NTHOC_Chi tieu 5 nam_Danh muc cong trinh trong diem (25.9.11)" xfId="389"/>
    <cellStyle name="1_NTHOC_Chi tieu 5 nam_Danh muc cong trinh trong diem (31.8.11)" xfId="390"/>
    <cellStyle name="1_NTHOC_Chi tieu 5 nam_pvhung.skhdt 20117113152041 Danh muc cong trinh trong diem" xfId="391"/>
    <cellStyle name="1_NTHOC_Chi tieu 5 nam_Worksheet in C: Users Administrator AppData Roaming eOffice TMP12345S BC cong trinh trong diem 2011-2015 den thang 8-2012" xfId="392"/>
    <cellStyle name="1_NTHOC_Danh muc cong trinh trong diem (04.5.12) (1)" xfId="393"/>
    <cellStyle name="1_NTHOC_Danh muc cong trinh trong diem (15.8.11)" xfId="394"/>
    <cellStyle name="1_NTHOC_Danh muc cong trinh trong diem (25.5.12)" xfId="395"/>
    <cellStyle name="1_NTHOC_Danh muc cong trinh trong diem (25.9.11)" xfId="396"/>
    <cellStyle name="1_NTHOC_Danh muc cong trinh trong diem (31.8.11)" xfId="397"/>
    <cellStyle name="1_NTHOC_DK bo tri lai (chinh thuc)" xfId="398"/>
    <cellStyle name="1_NTHOC_Ke hoach 2012" xfId="399"/>
    <cellStyle name="1_NTHOC_KH 2013_KKT_Phuluc(sửa lần cuối)" xfId="400"/>
    <cellStyle name="1_NTHOC_KTXH (02)" xfId="401"/>
    <cellStyle name="1_NTHOC_phu luc 6 thang gui bo" xfId="402"/>
    <cellStyle name="1_NTHOC_Phu luc BC KTXH" xfId="403"/>
    <cellStyle name="1_NTHOC_pvhung.skhdt 20117113152041 Danh muc cong trinh trong diem" xfId="404"/>
    <cellStyle name="1_NTHOC_pvhung.skhdt 20117113152041 Danh muc cong trinh trong diem_KH 2013_KKT_Phuluc(sửa lần cuối)" xfId="405"/>
    <cellStyle name="1_NTHOC_Ra soat KH 2009 (chinh thuc o nha)" xfId="406"/>
    <cellStyle name="1_NTHOC_Tong hop so lieu" xfId="407"/>
    <cellStyle name="1_NTHOC_Tong hop so lieu_BC cong trinh trong diem" xfId="408"/>
    <cellStyle name="1_NTHOC_Tong hop so lieu_BC cong trinh trong diem_Bieu 6 thang nam 2012 (binh)" xfId="409"/>
    <cellStyle name="1_NTHOC_Tong hop so lieu_Danh muc cong trinh trong diem (04.5.12) (1)" xfId="410"/>
    <cellStyle name="1_NTHOC_Tong hop so lieu_Danh muc cong trinh trong diem (15.8.11)" xfId="411"/>
    <cellStyle name="1_NTHOC_Tong hop so lieu_Danh muc cong trinh trong diem (25.5.12)" xfId="412"/>
    <cellStyle name="1_NTHOC_Tong hop so lieu_Danh muc cong trinh trong diem (25.9.11)" xfId="413"/>
    <cellStyle name="1_NTHOC_Tong hop so lieu_Danh muc cong trinh trong diem (31.8.11)" xfId="414"/>
    <cellStyle name="1_NTHOC_Tong hop so lieu_pvhung.skhdt 20117113152041 Danh muc cong trinh trong diem" xfId="415"/>
    <cellStyle name="1_NTHOC_Tong hop so lieu_Worksheet in C: Users Administrator AppData Roaming eOffice TMP12345S BC cong trinh trong diem 2011-2015 den thang 8-2012" xfId="416"/>
    <cellStyle name="1_NTHOC_Tong hop theo doi von TPCP" xfId="417"/>
    <cellStyle name="1_NTHOC_Tong hop theo doi von TPCP (BC)" xfId="418"/>
    <cellStyle name="1_NTHOC_Worksheet in C: Users Administrator AppData Roaming eOffice TMP12345S BC cong trinh trong diem 2011-2015 den thang 8-2012" xfId="419"/>
    <cellStyle name="1_phu luc 6 thang gui bo" xfId="420"/>
    <cellStyle name="1_Phu luc BC KTXH" xfId="421"/>
    <cellStyle name="1_pvhung.skhdt 20117113152041 Danh muc cong trinh trong diem" xfId="422"/>
    <cellStyle name="1_pvhung.skhdt 20117113152041 Danh muc cong trinh trong diem_KH 2013_KKT_Phuluc(sửa lần cuối)" xfId="423"/>
    <cellStyle name="1_Ra soat Giai ngan 2007 (dang lam)" xfId="424"/>
    <cellStyle name="1_Ra soat Giai ngan 2007 (dang lam)_Bao cao tinh hinh thuc hien KH 2009 den 31-01-10" xfId="425"/>
    <cellStyle name="1_Ra soat Giai ngan 2007 (dang lam)_Bao cao tinh hinh thuc hien KH 2009 den 31-01-10_KH 2013_KKT_Phuluc(sửa lần cuối)" xfId="426"/>
    <cellStyle name="1_Ra soat Giai ngan 2007 (dang lam)_Book1" xfId="427"/>
    <cellStyle name="1_Ra soat Giai ngan 2007 (dang lam)_Tong hop theo doi von TPCP (BC)" xfId="428"/>
    <cellStyle name="1_Theo doi von TPCP (dang lam)" xfId="429"/>
    <cellStyle name="1_Theo doi von TPCP (dang lam)_Bao cao tinh hinh thuc hien KH 2009 den 31-01-10" xfId="430"/>
    <cellStyle name="1_Theo doi von TPCP (dang lam)_Bao cao tinh hinh thuc hien KH 2009 den 31-01-10_KH 2013_KKT_Phuluc(sửa lần cuối)" xfId="431"/>
    <cellStyle name="1_Theo doi von TPCP (dang lam)_Book1" xfId="432"/>
    <cellStyle name="1_Theo doi von TPCP (dang lam)_Tong hop theo doi von TPCP (BC)" xfId="433"/>
    <cellStyle name="1_Tong hop so lieu" xfId="434"/>
    <cellStyle name="1_Tong hop so lieu_BC cong trinh trong diem" xfId="435"/>
    <cellStyle name="1_Tong hop so lieu_BC cong trinh trong diem_Bieu 6 thang nam 2012 (binh)" xfId="436"/>
    <cellStyle name="1_Tong hop so lieu_Danh muc cong trinh trong diem (04.5.12) (1)" xfId="437"/>
    <cellStyle name="1_Tong hop so lieu_Danh muc cong trinh trong diem (15.8.11)" xfId="438"/>
    <cellStyle name="1_Tong hop so lieu_Danh muc cong trinh trong diem (25.5.12)" xfId="439"/>
    <cellStyle name="1_Tong hop so lieu_Danh muc cong trinh trong diem (25.9.11)" xfId="440"/>
    <cellStyle name="1_Tong hop so lieu_Danh muc cong trinh trong diem (31.8.11)" xfId="441"/>
    <cellStyle name="1_Tong hop so lieu_pvhung.skhdt 20117113152041 Danh muc cong trinh trong diem" xfId="442"/>
    <cellStyle name="1_Tong hop so lieu_Worksheet in C: Users Administrator AppData Roaming eOffice TMP12345S BC cong trinh trong diem 2011-2015 den thang 8-2012" xfId="443"/>
    <cellStyle name="1_Tong hop theo doi von TPCP (BC)" xfId="444"/>
    <cellStyle name="1_Worksheet in C: Users Administrator AppData Roaming eOffice TMP12345S BC cong trinh trong diem 2011-2015 den thang 8-2012" xfId="445"/>
    <cellStyle name="1_ÿÿÿÿÿ" xfId="446"/>
    <cellStyle name="1_ÿÿÿÿÿ_Bao cao tinh hinh thuc hien KH 2009 den 31-01-10" xfId="447"/>
    <cellStyle name="1_ÿÿÿÿÿ_Bao cao tinh hinh thuc hien KH 2009 den 31-01-10_KH 2013_KKT_Phuluc(sửa lần cuối)" xfId="448"/>
    <cellStyle name="1_ÿÿÿÿÿ_Book1" xfId="449"/>
    <cellStyle name="1_ÿÿÿÿÿ_Tong hop theo doi von TPCP (BC)" xfId="450"/>
    <cellStyle name="15" xfId="451"/>
    <cellStyle name="2" xfId="452"/>
    <cellStyle name="2 2" xfId="453"/>
    <cellStyle name="2_1 Bieu 6 thang nam 2011" xfId="454"/>
    <cellStyle name="2_1 Bieu 6 thang nam 2011_KH 2013_KKT_Phuluc(sửa lần cuối)" xfId="455"/>
    <cellStyle name="2_Bao cao tinh hinh thuc hien KH 2009 den 31-01-10" xfId="456"/>
    <cellStyle name="2_Bao cao tinh hinh thuc hien KH 2009 den 31-01-10_KH 2013_KKT_Phuluc(sửa lần cuối)" xfId="457"/>
    <cellStyle name="2_BC cong trinh trong diem" xfId="458"/>
    <cellStyle name="2_BC cong trinh trong diem_Bieu 6 thang nam 2012 (binh)" xfId="459"/>
    <cellStyle name="2_BC cong trinh trong diem_KH 2013_KKT_Phuluc(sửa lần cuối)" xfId="460"/>
    <cellStyle name="2_Bieu 01 UB(hung)" xfId="461"/>
    <cellStyle name="2_Bieu chi tieu NQ-HDNDT" xfId="462"/>
    <cellStyle name="2_Bieu mau KH 2013 (dia phuong)" xfId="463"/>
    <cellStyle name="2_BL vu" xfId="464"/>
    <cellStyle name="2_BL vu_Bao cao tinh hinh thuc hien KH 2009 den 31-01-10" xfId="465"/>
    <cellStyle name="2_Book1" xfId="466"/>
    <cellStyle name="2_Book1_Bao cao tinh hinh thuc hien KH 2009 den 31-01-10" xfId="467"/>
    <cellStyle name="2_Book1_Bao cao tinh hinh thuc hien KH 2009 den 31-01-10_KH 2013_KKT_Phuluc(sửa lần cuối)" xfId="468"/>
    <cellStyle name="2_Book1_Book1" xfId="469"/>
    <cellStyle name="2_Book1_Ra soat KH 2009 (chinh thuc o nha)" xfId="470"/>
    <cellStyle name="2_Chi tieu 5 nam" xfId="471"/>
    <cellStyle name="2_Chi tieu 5 nam_BC cong trinh trong diem" xfId="472"/>
    <cellStyle name="2_Chi tieu 5 nam_BC cong trinh trong diem_Bieu 6 thang nam 2012 (binh)" xfId="473"/>
    <cellStyle name="2_Chi tieu 5 nam_Danh muc cong trinh trong diem (04.5.12) (1)" xfId="474"/>
    <cellStyle name="2_Chi tieu 5 nam_Danh muc cong trinh trong diem (15.8.11)" xfId="475"/>
    <cellStyle name="2_Chi tieu 5 nam_Danh muc cong trinh trong diem (25.5.12)" xfId="476"/>
    <cellStyle name="2_Chi tieu 5 nam_Danh muc cong trinh trong diem (25.9.11)" xfId="477"/>
    <cellStyle name="2_Chi tieu 5 nam_Danh muc cong trinh trong diem (31.8.11)" xfId="478"/>
    <cellStyle name="2_Chi tieu 5 nam_pvhung.skhdt 20117113152041 Danh muc cong trinh trong diem" xfId="479"/>
    <cellStyle name="2_Chi tieu 5 nam_Worksheet in C: Users Administrator AppData Roaming eOffice TMP12345S BC cong trinh trong diem 2011-2015 den thang 8-2012" xfId="480"/>
    <cellStyle name="2_Danh muc cong trinh trong diem (04.5.12) (1)" xfId="481"/>
    <cellStyle name="2_Danh muc cong trinh trong diem (15.8.11)" xfId="482"/>
    <cellStyle name="2_Danh muc cong trinh trong diem (25.5.12)" xfId="483"/>
    <cellStyle name="2_Danh muc cong trinh trong diem (25.9.11)" xfId="484"/>
    <cellStyle name="2_Danh muc cong trinh trong diem (31.8.11)" xfId="485"/>
    <cellStyle name="2_DK bo tri lai (chinh thuc)" xfId="486"/>
    <cellStyle name="2_Ke hoach 2012" xfId="487"/>
    <cellStyle name="2_KH 2013_KKT_Phuluc(sửa lần cuối)" xfId="488"/>
    <cellStyle name="2_KTXH (02)" xfId="489"/>
    <cellStyle name="2_NTHOC" xfId="490"/>
    <cellStyle name="2_NTHOC 2" xfId="491"/>
    <cellStyle name="2_NTHOC_1 Bieu 6 thang nam 2011" xfId="492"/>
    <cellStyle name="2_NTHOC_1 Bieu 6 thang nam 2011_KH 2013_KKT_Phuluc(sửa lần cuối)" xfId="493"/>
    <cellStyle name="2_NTHOC_Bao cao tinh hinh thuc hien KH 2009 den 31-01-10" xfId="494"/>
    <cellStyle name="2_NTHOC_Bao cao tinh hinh thuc hien KH 2009 den 31-01-10_KH 2013_KKT_Phuluc(sửa lần cuối)" xfId="495"/>
    <cellStyle name="2_NTHOC_BC cong trinh trong diem" xfId="496"/>
    <cellStyle name="2_NTHOC_BC cong trinh trong diem_Bieu 6 thang nam 2012 (binh)" xfId="497"/>
    <cellStyle name="2_NTHOC_BC cong trinh trong diem_KH 2013_KKT_Phuluc(sửa lần cuối)" xfId="498"/>
    <cellStyle name="2_NTHOC_Bieu 01 UB(hung)" xfId="499"/>
    <cellStyle name="2_NTHOC_Bieu chi tieu NQ-HDNDT" xfId="500"/>
    <cellStyle name="2_NTHOC_Bieu mau KH 2013 (dia phuong)" xfId="501"/>
    <cellStyle name="2_NTHOC_Chi tieu 5 nam" xfId="502"/>
    <cellStyle name="2_NTHOC_Chi tieu 5 nam_BC cong trinh trong diem" xfId="503"/>
    <cellStyle name="2_NTHOC_Chi tieu 5 nam_BC cong trinh trong diem_Bieu 6 thang nam 2012 (binh)" xfId="504"/>
    <cellStyle name="2_NTHOC_Chi tieu 5 nam_Danh muc cong trinh trong diem (04.5.12) (1)" xfId="505"/>
    <cellStyle name="2_NTHOC_Chi tieu 5 nam_Danh muc cong trinh trong diem (15.8.11)" xfId="506"/>
    <cellStyle name="2_NTHOC_Chi tieu 5 nam_Danh muc cong trinh trong diem (25.5.12)" xfId="507"/>
    <cellStyle name="2_NTHOC_Chi tieu 5 nam_Danh muc cong trinh trong diem (25.9.11)" xfId="508"/>
    <cellStyle name="2_NTHOC_Chi tieu 5 nam_Danh muc cong trinh trong diem (31.8.11)" xfId="509"/>
    <cellStyle name="2_NTHOC_Chi tieu 5 nam_pvhung.skhdt 20117113152041 Danh muc cong trinh trong diem" xfId="510"/>
    <cellStyle name="2_NTHOC_Chi tieu 5 nam_Worksheet in C: Users Administrator AppData Roaming eOffice TMP12345S BC cong trinh trong diem 2011-2015 den thang 8-2012" xfId="511"/>
    <cellStyle name="2_NTHOC_Danh muc cong trinh trong diem (04.5.12) (1)" xfId="512"/>
    <cellStyle name="2_NTHOC_Danh muc cong trinh trong diem (15.8.11)" xfId="513"/>
    <cellStyle name="2_NTHOC_Danh muc cong trinh trong diem (25.5.12)" xfId="514"/>
    <cellStyle name="2_NTHOC_Danh muc cong trinh trong diem (25.9.11)" xfId="515"/>
    <cellStyle name="2_NTHOC_Danh muc cong trinh trong diem (31.8.11)" xfId="516"/>
    <cellStyle name="2_NTHOC_DK bo tri lai (chinh thuc)" xfId="517"/>
    <cellStyle name="2_NTHOC_Ke hoach 2012" xfId="518"/>
    <cellStyle name="2_NTHOC_KH 2013_KKT_Phuluc(sửa lần cuối)" xfId="519"/>
    <cellStyle name="2_NTHOC_KTXH (02)" xfId="520"/>
    <cellStyle name="2_NTHOC_phu luc 6 thang gui bo" xfId="521"/>
    <cellStyle name="2_NTHOC_Phu luc BC KTXH" xfId="522"/>
    <cellStyle name="2_NTHOC_pvhung.skhdt 20117113152041 Danh muc cong trinh trong diem" xfId="523"/>
    <cellStyle name="2_NTHOC_pvhung.skhdt 20117113152041 Danh muc cong trinh trong diem_KH 2013_KKT_Phuluc(sửa lần cuối)" xfId="524"/>
    <cellStyle name="2_NTHOC_Ra soat KH 2009 (chinh thuc o nha)" xfId="525"/>
    <cellStyle name="2_NTHOC_Tong hop so lieu" xfId="526"/>
    <cellStyle name="2_NTHOC_Tong hop so lieu_BC cong trinh trong diem" xfId="527"/>
    <cellStyle name="2_NTHOC_Tong hop so lieu_BC cong trinh trong diem_Bieu 6 thang nam 2012 (binh)" xfId="528"/>
    <cellStyle name="2_NTHOC_Tong hop so lieu_Danh muc cong trinh trong diem (04.5.12) (1)" xfId="529"/>
    <cellStyle name="2_NTHOC_Tong hop so lieu_Danh muc cong trinh trong diem (15.8.11)" xfId="530"/>
    <cellStyle name="2_NTHOC_Tong hop so lieu_Danh muc cong trinh trong diem (25.5.12)" xfId="531"/>
    <cellStyle name="2_NTHOC_Tong hop so lieu_Danh muc cong trinh trong diem (25.9.11)" xfId="532"/>
    <cellStyle name="2_NTHOC_Tong hop so lieu_Danh muc cong trinh trong diem (31.8.11)" xfId="533"/>
    <cellStyle name="2_NTHOC_Tong hop so lieu_pvhung.skhdt 20117113152041 Danh muc cong trinh trong diem" xfId="534"/>
    <cellStyle name="2_NTHOC_Tong hop so lieu_Worksheet in C: Users Administrator AppData Roaming eOffice TMP12345S BC cong trinh trong diem 2011-2015 den thang 8-2012" xfId="535"/>
    <cellStyle name="2_NTHOC_Tong hop theo doi von TPCP" xfId="536"/>
    <cellStyle name="2_NTHOC_Tong hop theo doi von TPCP (BC)" xfId="537"/>
    <cellStyle name="2_NTHOC_Worksheet in C: Users Administrator AppData Roaming eOffice TMP12345S BC cong trinh trong diem 2011-2015 den thang 8-2012" xfId="538"/>
    <cellStyle name="2_phu luc 6 thang gui bo" xfId="539"/>
    <cellStyle name="2_Phu luc BC KTXH" xfId="540"/>
    <cellStyle name="2_pvhung.skhdt 20117113152041 Danh muc cong trinh trong diem" xfId="541"/>
    <cellStyle name="2_pvhung.skhdt 20117113152041 Danh muc cong trinh trong diem_KH 2013_KKT_Phuluc(sửa lần cuối)" xfId="542"/>
    <cellStyle name="2_Ra soat KH 2008 (chinh thuc)" xfId="543"/>
    <cellStyle name="2_Ra soat KH 2009 (chinh thuc o nha)" xfId="544"/>
    <cellStyle name="2_Tong hop so lieu" xfId="545"/>
    <cellStyle name="2_Tong hop so lieu_BC cong trinh trong diem" xfId="546"/>
    <cellStyle name="2_Tong hop so lieu_BC cong trinh trong diem_Bieu 6 thang nam 2012 (binh)" xfId="547"/>
    <cellStyle name="2_Tong hop so lieu_Danh muc cong trinh trong diem (04.5.12) (1)" xfId="548"/>
    <cellStyle name="2_Tong hop so lieu_Danh muc cong trinh trong diem (15.8.11)" xfId="549"/>
    <cellStyle name="2_Tong hop so lieu_Danh muc cong trinh trong diem (25.5.12)" xfId="550"/>
    <cellStyle name="2_Tong hop so lieu_Danh muc cong trinh trong diem (25.9.11)" xfId="551"/>
    <cellStyle name="2_Tong hop so lieu_Danh muc cong trinh trong diem (31.8.11)" xfId="552"/>
    <cellStyle name="2_Tong hop so lieu_pvhung.skhdt 20117113152041 Danh muc cong trinh trong diem" xfId="553"/>
    <cellStyle name="2_Tong hop so lieu_Worksheet in C: Users Administrator AppData Roaming eOffice TMP12345S BC cong trinh trong diem 2011-2015 den thang 8-2012" xfId="554"/>
    <cellStyle name="2_Tong hop theo doi von TPCP" xfId="555"/>
    <cellStyle name="2_Tong hop theo doi von TPCP (BC)" xfId="556"/>
    <cellStyle name="2_Worksheet in C: Users Administrator AppData Roaming eOffice TMP12345S BC cong trinh trong diem 2011-2015 den thang 8-2012" xfId="557"/>
    <cellStyle name="20% - Accent1" xfId="558"/>
    <cellStyle name="20% - Accent1 2" xfId="559"/>
    <cellStyle name="20% - Accent2" xfId="560"/>
    <cellStyle name="20% - Accent2 2" xfId="561"/>
    <cellStyle name="20% - Accent3" xfId="562"/>
    <cellStyle name="20% - Accent3 2" xfId="563"/>
    <cellStyle name="20% - Accent4" xfId="564"/>
    <cellStyle name="20% - Accent4 2" xfId="565"/>
    <cellStyle name="20% - Accent5" xfId="566"/>
    <cellStyle name="20% - Accent5 2" xfId="567"/>
    <cellStyle name="20% - Accent6" xfId="568"/>
    <cellStyle name="20% - Accent6 2" xfId="569"/>
    <cellStyle name="3" xfId="570"/>
    <cellStyle name="3_Bao cao tinh hinh thuc hien KH 2009 den 31-01-10" xfId="571"/>
    <cellStyle name="4" xfId="572"/>
    <cellStyle name="40% - Accent1" xfId="573"/>
    <cellStyle name="40% - Accent1 2" xfId="574"/>
    <cellStyle name="40% - Accent2" xfId="575"/>
    <cellStyle name="40% - Accent2 2" xfId="576"/>
    <cellStyle name="40% - Accent3" xfId="577"/>
    <cellStyle name="40% - Accent3 2" xfId="578"/>
    <cellStyle name="40% - Accent4" xfId="579"/>
    <cellStyle name="40% - Accent4 2" xfId="580"/>
    <cellStyle name="40% - Accent5" xfId="581"/>
    <cellStyle name="40% - Accent5 2" xfId="582"/>
    <cellStyle name="40% - Accent6" xfId="583"/>
    <cellStyle name="40% - Accent6 2" xfId="584"/>
    <cellStyle name="52" xfId="585"/>
    <cellStyle name="60% - Accent1" xfId="586"/>
    <cellStyle name="60% - Accent1 2" xfId="587"/>
    <cellStyle name="60% - Accent2" xfId="588"/>
    <cellStyle name="60% - Accent2 2" xfId="589"/>
    <cellStyle name="60% - Accent3" xfId="590"/>
    <cellStyle name="60% - Accent3 2" xfId="591"/>
    <cellStyle name="60% - Accent4" xfId="592"/>
    <cellStyle name="60% - Accent4 2" xfId="593"/>
    <cellStyle name="60% - Accent5" xfId="594"/>
    <cellStyle name="60% - Accent5 2" xfId="595"/>
    <cellStyle name="60% - Accent6" xfId="596"/>
    <cellStyle name="60% - Accent6 2" xfId="597"/>
    <cellStyle name="Accent1" xfId="598"/>
    <cellStyle name="Accent1 2" xfId="599"/>
    <cellStyle name="Accent2" xfId="600"/>
    <cellStyle name="Accent2 2" xfId="601"/>
    <cellStyle name="Accent3" xfId="602"/>
    <cellStyle name="Accent3 2" xfId="603"/>
    <cellStyle name="Accent4" xfId="604"/>
    <cellStyle name="Accent4 2" xfId="605"/>
    <cellStyle name="Accent5" xfId="606"/>
    <cellStyle name="Accent5 2" xfId="607"/>
    <cellStyle name="Accent6" xfId="608"/>
    <cellStyle name="Accent6 2" xfId="609"/>
    <cellStyle name="ÅëÈ­ [0]_¿ì¹°Åë" xfId="610"/>
    <cellStyle name="AeE­ [0]_INQUIRY ¿?¾÷AßAø " xfId="611"/>
    <cellStyle name="ÅëÈ­_¿ì¹°Åë" xfId="612"/>
    <cellStyle name="AeE­_INQUIRY ¿?¾÷AßAø " xfId="613"/>
    <cellStyle name="ÄÞ¸¶ [0]_¿ì¹°Åë" xfId="614"/>
    <cellStyle name="AÞ¸¶ [0]_INQUIRY ¿?¾÷AßAø " xfId="615"/>
    <cellStyle name="ÄÞ¸¶_¿ì¹°Åë" xfId="616"/>
    <cellStyle name="AÞ¸¶_INQUIRY ¿?¾÷AßAø " xfId="617"/>
    <cellStyle name="AutoFormat-Optionen" xfId="618"/>
    <cellStyle name="AutoFormat-Optionen 10" xfId="619"/>
    <cellStyle name="AutoFormat-Optionen 16" xfId="620"/>
    <cellStyle name="AutoFormat-Optionen 2" xfId="621"/>
    <cellStyle name="AutoFormat-Optionen 3" xfId="622"/>
    <cellStyle name="AutoFormat-Optionen 6" xfId="623"/>
    <cellStyle name="AutoFormat-Optionen 7" xfId="624"/>
    <cellStyle name="AutoFormat-Optionen 8" xfId="625"/>
    <cellStyle name="AutoFormat-Optionen_B9-CTMTQG" xfId="626"/>
    <cellStyle name="Bad" xfId="627"/>
    <cellStyle name="Bad 2" xfId="628"/>
    <cellStyle name="Bình Thường_Cat phay" xfId="629"/>
    <cellStyle name="C?AØ_¿?¾÷CoE² " xfId="630"/>
    <cellStyle name="Ç¥ÁØ_´çÃÊ±¸ÀÔ»ý»ê" xfId="631"/>
    <cellStyle name="C￥AØ_¿μ¾÷CoE² " xfId="632"/>
    <cellStyle name="Calc Currency (0)" xfId="633"/>
    <cellStyle name="Calc Currency (0) 2" xfId="634"/>
    <cellStyle name="Calc Currency (2)" xfId="635"/>
    <cellStyle name="Calc Percent (0)" xfId="636"/>
    <cellStyle name="Calc Percent (1)" xfId="637"/>
    <cellStyle name="Calc Percent (2)" xfId="638"/>
    <cellStyle name="Calc Units (0)" xfId="639"/>
    <cellStyle name="Calc Units (1)" xfId="640"/>
    <cellStyle name="Calc Units (2)" xfId="641"/>
    <cellStyle name="Calculation" xfId="642"/>
    <cellStyle name="Calculation 2" xfId="643"/>
    <cellStyle name="category" xfId="644"/>
    <cellStyle name="category 2" xfId="645"/>
    <cellStyle name="Check Cell" xfId="646"/>
    <cellStyle name="Check Cell 2" xfId="647"/>
    <cellStyle name="CHUONG" xfId="648"/>
    <cellStyle name="Comma" xfId="649"/>
    <cellStyle name="Comma [0]" xfId="650"/>
    <cellStyle name="Comma [0] 2" xfId="651"/>
    <cellStyle name="Comma [0] 2 2" xfId="652"/>
    <cellStyle name="Comma [0] 2 2 2" xfId="653"/>
    <cellStyle name="Comma [0] 2 3" xfId="654"/>
    <cellStyle name="Comma [0] 2_Bieu chi tieu NQ-HDNDT" xfId="655"/>
    <cellStyle name="Comma [0] 3" xfId="656"/>
    <cellStyle name="Comma [0] 3 2" xfId="657"/>
    <cellStyle name="Comma [0] 4" xfId="658"/>
    <cellStyle name="Comma [0] 4 2" xfId="659"/>
    <cellStyle name="Comma [0] 5" xfId="660"/>
    <cellStyle name="Comma [0] 6" xfId="661"/>
    <cellStyle name="Comma [00]" xfId="662"/>
    <cellStyle name="Comma 10" xfId="663"/>
    <cellStyle name="Comma 10 2" xfId="664"/>
    <cellStyle name="Comma 10 3" xfId="665"/>
    <cellStyle name="Comma 11" xfId="666"/>
    <cellStyle name="Comma 12" xfId="667"/>
    <cellStyle name="Comma 13" xfId="668"/>
    <cellStyle name="Comma 14" xfId="669"/>
    <cellStyle name="Comma 15" xfId="670"/>
    <cellStyle name="Comma 16" xfId="671"/>
    <cellStyle name="Comma 17" xfId="672"/>
    <cellStyle name="Comma 18" xfId="673"/>
    <cellStyle name="Comma 2" xfId="674"/>
    <cellStyle name="Comma 2 2" xfId="675"/>
    <cellStyle name="Comma 2 3" xfId="676"/>
    <cellStyle name="Comma 2 4" xfId="677"/>
    <cellStyle name="Comma 2 4 2" xfId="678"/>
    <cellStyle name="Comma 2 5" xfId="679"/>
    <cellStyle name="Comma 2 6" xfId="680"/>
    <cellStyle name="Comma 2 7" xfId="681"/>
    <cellStyle name="Comma 2_B9-CTMTQG" xfId="682"/>
    <cellStyle name="Comma 2_BC 6 thang_Phu Luc" xfId="683"/>
    <cellStyle name="Comma 3" xfId="684"/>
    <cellStyle name="Comma 3 2" xfId="685"/>
    <cellStyle name="Comma 3 3" xfId="686"/>
    <cellStyle name="Comma 3_B9-CTMTQG" xfId="687"/>
    <cellStyle name="Comma 4" xfId="688"/>
    <cellStyle name="Comma 4 2" xfId="689"/>
    <cellStyle name="Comma 5" xfId="690"/>
    <cellStyle name="Comma 5 2" xfId="691"/>
    <cellStyle name="Comma 6" xfId="692"/>
    <cellStyle name="Comma 6 2" xfId="693"/>
    <cellStyle name="Comma 6 2 2" xfId="694"/>
    <cellStyle name="Comma 6 3" xfId="695"/>
    <cellStyle name="Comma 6 3 2" xfId="696"/>
    <cellStyle name="Comma 6 4" xfId="697"/>
    <cellStyle name="Comma 7" xfId="698"/>
    <cellStyle name="Comma 7 2" xfId="699"/>
    <cellStyle name="Comma 7 3" xfId="700"/>
    <cellStyle name="Comma 8" xfId="701"/>
    <cellStyle name="Comma 8 2" xfId="702"/>
    <cellStyle name="Comma 8 3" xfId="703"/>
    <cellStyle name="Comma 9" xfId="704"/>
    <cellStyle name="Comma 9 2" xfId="705"/>
    <cellStyle name="comma zerodec" xfId="706"/>
    <cellStyle name="comma zerodec 2" xfId="707"/>
    <cellStyle name="comma zerodec 2 2" xfId="708"/>
    <cellStyle name="Comma0" xfId="709"/>
    <cellStyle name="Currency" xfId="710"/>
    <cellStyle name="Currency [0]" xfId="711"/>
    <cellStyle name="Currency [00]" xfId="712"/>
    <cellStyle name="Currency0" xfId="713"/>
    <cellStyle name="Currency1" xfId="714"/>
    <cellStyle name="Currency1 2" xfId="715"/>
    <cellStyle name="Currency1 2 2" xfId="716"/>
    <cellStyle name="Date" xfId="717"/>
    <cellStyle name="Date Short" xfId="718"/>
    <cellStyle name="Date_1 Bieu 6 thang nam 2011" xfId="719"/>
    <cellStyle name="Decimal" xfId="720"/>
    <cellStyle name="DELTA" xfId="721"/>
    <cellStyle name="Dezimal [0]_68574_Materialbedarfsliste" xfId="722"/>
    <cellStyle name="Dezimal_68574_Materialbedarfsliste" xfId="723"/>
    <cellStyle name="Dollar (zero dec)" xfId="724"/>
    <cellStyle name="Dollar (zero dec) 2" xfId="725"/>
    <cellStyle name="Dollar (zero dec) 2 2" xfId="726"/>
    <cellStyle name="Enter Currency (0)" xfId="727"/>
    <cellStyle name="Enter Currency (2)" xfId="728"/>
    <cellStyle name="Enter Units (0)" xfId="729"/>
    <cellStyle name="Enter Units (1)" xfId="730"/>
    <cellStyle name="Enter Units (2)" xfId="731"/>
    <cellStyle name="Euro" xfId="732"/>
    <cellStyle name="Explanatory Text" xfId="733"/>
    <cellStyle name="Explanatory Text 2" xfId="734"/>
    <cellStyle name="Fixed" xfId="735"/>
    <cellStyle name="Followed Hyperlink" xfId="736"/>
    <cellStyle name="Good" xfId="737"/>
    <cellStyle name="Good 2" xfId="738"/>
    <cellStyle name="Grey" xfId="739"/>
    <cellStyle name="Grey 2" xfId="740"/>
    <cellStyle name="ha" xfId="741"/>
    <cellStyle name="Header" xfId="742"/>
    <cellStyle name="Header1" xfId="743"/>
    <cellStyle name="Header1 2" xfId="744"/>
    <cellStyle name="Header2" xfId="745"/>
    <cellStyle name="Header2 2" xfId="746"/>
    <cellStyle name="Heading 1" xfId="747"/>
    <cellStyle name="Heading 1 2" xfId="748"/>
    <cellStyle name="Heading 2" xfId="749"/>
    <cellStyle name="Heading 2 2" xfId="750"/>
    <cellStyle name="Heading 3" xfId="751"/>
    <cellStyle name="Heading 3 2" xfId="752"/>
    <cellStyle name="Heading 4" xfId="753"/>
    <cellStyle name="Heading 4 2" xfId="754"/>
    <cellStyle name="HEADING1" xfId="755"/>
    <cellStyle name="HEADING1 2" xfId="756"/>
    <cellStyle name="HEADING1 2 2" xfId="757"/>
    <cellStyle name="HEADING2" xfId="758"/>
    <cellStyle name="HEADING2 2" xfId="759"/>
    <cellStyle name="HEADING2 2 2" xfId="760"/>
    <cellStyle name="headoption" xfId="761"/>
    <cellStyle name="Hoa-Scholl" xfId="762"/>
    <cellStyle name="Hyperlink" xfId="763"/>
    <cellStyle name="Input" xfId="764"/>
    <cellStyle name="Input [yellow]" xfId="765"/>
    <cellStyle name="Input [yellow] 2" xfId="766"/>
    <cellStyle name="Input 2" xfId="767"/>
    <cellStyle name="Ledger 17 x 11 in" xfId="768"/>
    <cellStyle name="Line" xfId="769"/>
    <cellStyle name="Link Currency (0)" xfId="770"/>
    <cellStyle name="Link Currency (2)" xfId="771"/>
    <cellStyle name="Link Units (0)" xfId="772"/>
    <cellStyle name="Link Units (1)" xfId="773"/>
    <cellStyle name="Link Units (2)" xfId="774"/>
    <cellStyle name="Linked Cell" xfId="775"/>
    <cellStyle name="Linked Cell 2" xfId="776"/>
    <cellStyle name="Loai CBDT" xfId="777"/>
    <cellStyle name="Loai CT" xfId="778"/>
    <cellStyle name="Loai GD" xfId="779"/>
    <cellStyle name="Millares [0]_Well Timing" xfId="780"/>
    <cellStyle name="Millares_Well Timing" xfId="781"/>
    <cellStyle name="Model" xfId="782"/>
    <cellStyle name="Model 2" xfId="783"/>
    <cellStyle name="moi" xfId="784"/>
    <cellStyle name="moi 2" xfId="785"/>
    <cellStyle name="Moneda [0]_Well Timing" xfId="786"/>
    <cellStyle name="Moneda_Well Timing" xfId="787"/>
    <cellStyle name="Monétaire [0]_TARIFFS DB" xfId="788"/>
    <cellStyle name="Monétaire_TARIFFS DB" xfId="789"/>
    <cellStyle name="n" xfId="790"/>
    <cellStyle name="n 2" xfId="791"/>
    <cellStyle name="n_1 Bieu 6 thang nam 2011" xfId="792"/>
    <cellStyle name="n_17 bieu (hung cap nhap)" xfId="793"/>
    <cellStyle name="n_Bao cao doan cong tac cua Bo thang 4-2010" xfId="794"/>
    <cellStyle name="n_Bao cao tinh hinh thuc hien KH 2009 den 31-01-10" xfId="795"/>
    <cellStyle name="n_Bieu 01 UB(hung)" xfId="796"/>
    <cellStyle name="n_Bieu chi tieu NQ-HDNDT" xfId="797"/>
    <cellStyle name="n_Bieu mau ke hoach 2013" xfId="798"/>
    <cellStyle name="n_Bieu mau KH 2013 (dia phuong)" xfId="799"/>
    <cellStyle name="n_Book1" xfId="800"/>
    <cellStyle name="n_Book1_Bieu du thao QD von ho tro co MT" xfId="801"/>
    <cellStyle name="n_Book1_Bieu du thao QD von ho tro co MT 3" xfId="802"/>
    <cellStyle name="n_Chi tieu 5 nam" xfId="803"/>
    <cellStyle name="n_Ke hoach 2010 (theo doi)" xfId="804"/>
    <cellStyle name="n_Ke hoach 2012" xfId="805"/>
    <cellStyle name="n_KH 2013_KKT_Phuluc(sửa lần cuối)" xfId="806"/>
    <cellStyle name="n_KTXH (02)" xfId="807"/>
    <cellStyle name="n_phu luc 6 thang gui bo" xfId="808"/>
    <cellStyle name="n_Phu luc BC KTXH" xfId="809"/>
    <cellStyle name="n_Tong hop so lieu" xfId="810"/>
    <cellStyle name="n_Tong hop theo doi von TPCP (BC)" xfId="811"/>
    <cellStyle name="Neutral" xfId="812"/>
    <cellStyle name="Neutral 2" xfId="813"/>
    <cellStyle name="New Times Roman" xfId="814"/>
    <cellStyle name="New Times Roman 2" xfId="815"/>
    <cellStyle name="New Times Roman 2 2" xfId="816"/>
    <cellStyle name="no dec" xfId="817"/>
    <cellStyle name="no dec 2" xfId="818"/>
    <cellStyle name="no dec 2 2" xfId="819"/>
    <cellStyle name="ÑONVÒ" xfId="820"/>
    <cellStyle name="Normal - Style1" xfId="821"/>
    <cellStyle name="Normal - Style1 2" xfId="822"/>
    <cellStyle name="Normal - Style1 3" xfId="823"/>
    <cellStyle name="Normal - Style1 3 2" xfId="824"/>
    <cellStyle name="Normal - Style1 4" xfId="825"/>
    <cellStyle name="Normal - Style1_Phu luc BC KTXH" xfId="826"/>
    <cellStyle name="Normal - 유형1" xfId="827"/>
    <cellStyle name="Normal 10" xfId="828"/>
    <cellStyle name="Normal 10 2" xfId="829"/>
    <cellStyle name="Normal 10 3" xfId="830"/>
    <cellStyle name="Normal 10 4" xfId="831"/>
    <cellStyle name="Normal 11" xfId="832"/>
    <cellStyle name="Normal 11 2" xfId="833"/>
    <cellStyle name="Normal 12" xfId="834"/>
    <cellStyle name="Normal 12 2" xfId="835"/>
    <cellStyle name="Normal 13" xfId="836"/>
    <cellStyle name="Normal 13 2" xfId="837"/>
    <cellStyle name="Normal 13 3" xfId="838"/>
    <cellStyle name="Normal 14" xfId="839"/>
    <cellStyle name="Normal 15" xfId="840"/>
    <cellStyle name="Normal 16" xfId="841"/>
    <cellStyle name="Normal 16 2" xfId="842"/>
    <cellStyle name="Normal 17" xfId="843"/>
    <cellStyle name="Normal 17 2" xfId="844"/>
    <cellStyle name="Normal 18" xfId="845"/>
    <cellStyle name="Normal 19" xfId="846"/>
    <cellStyle name="Normal 2" xfId="847"/>
    <cellStyle name="Normal 2 2" xfId="848"/>
    <cellStyle name="Normal 2 2 2" xfId="849"/>
    <cellStyle name="Normal 2 2 2 2" xfId="850"/>
    <cellStyle name="Normal 2 2 2 2 2" xfId="851"/>
    <cellStyle name="Normal 2 2 2 3" xfId="852"/>
    <cellStyle name="Normal 2 2 2_Bieu cap nhat so lieu chinh thuc nam 2011" xfId="853"/>
    <cellStyle name="Normal 2 2_Bieu cap nhat so lieu chinh thuc nam 2011" xfId="854"/>
    <cellStyle name="Normal 2 3" xfId="855"/>
    <cellStyle name="Normal 2 3 2" xfId="856"/>
    <cellStyle name="Normal 2 4" xfId="857"/>
    <cellStyle name="Normal 2 4 2" xfId="858"/>
    <cellStyle name="Normal 2 5" xfId="859"/>
    <cellStyle name="Normal 2 5 2" xfId="860"/>
    <cellStyle name="Normal 2 5 3" xfId="861"/>
    <cellStyle name="Normal 2 5_FILE CHI TIEU HIEN VAT HOAN CHINH NGAY 04-12-2014" xfId="862"/>
    <cellStyle name="Normal 2 6" xfId="863"/>
    <cellStyle name="Normal 2 6 2" xfId="864"/>
    <cellStyle name="Normal 2 7" xfId="865"/>
    <cellStyle name="Normal 2 8" xfId="866"/>
    <cellStyle name="Normal 2 9" xfId="867"/>
    <cellStyle name="Normal 2_1 Bieu 6 thang nam 2011" xfId="868"/>
    <cellStyle name="Normal 3" xfId="869"/>
    <cellStyle name="Normal 3 2" xfId="870"/>
    <cellStyle name="Normal 3 3" xfId="871"/>
    <cellStyle name="Normal 3 4" xfId="872"/>
    <cellStyle name="Normal 3 5" xfId="873"/>
    <cellStyle name="Normal 3_1 Bieu 6 thang nam 2011" xfId="874"/>
    <cellStyle name="Normal 4" xfId="875"/>
    <cellStyle name="Normal 4 2" xfId="876"/>
    <cellStyle name="Normal 4 3" xfId="877"/>
    <cellStyle name="Normal 4 4" xfId="878"/>
    <cellStyle name="Normal 4_BC 6 thang_Phu Luc" xfId="879"/>
    <cellStyle name="Normal 5" xfId="880"/>
    <cellStyle name="Normal 5 2" xfId="881"/>
    <cellStyle name="Normal 5 3" xfId="882"/>
    <cellStyle name="Normal 5_B9-CTMTQG" xfId="883"/>
    <cellStyle name="Normal 6" xfId="884"/>
    <cellStyle name="Normal 6 2" xfId="885"/>
    <cellStyle name="Normal 6 3" xfId="886"/>
    <cellStyle name="Normal 6 4" xfId="887"/>
    <cellStyle name="Normal 6_BC 6 thang_Phu Luc" xfId="888"/>
    <cellStyle name="Normal 7" xfId="889"/>
    <cellStyle name="Normal 8" xfId="890"/>
    <cellStyle name="Normal 9" xfId="891"/>
    <cellStyle name="Normal_bieu bo sung (2012)" xfId="892"/>
    <cellStyle name="Normal_Bieu kem bao cao KTXH 6 thang dau nam 2012" xfId="893"/>
    <cellStyle name="Normal_bieu mau 2012 (cap nhap)" xfId="894"/>
    <cellStyle name="Normal_bieu mau KH2008" xfId="895"/>
    <cellStyle name="Normal_Cap chung nhan dau tu (thang 1 den thang 4-2012)" xfId="896"/>
    <cellStyle name="Normal_CT chu yeu 6 thang 2011 (BC tinh)" xfId="897"/>
    <cellStyle name="Normal_thongtincoban (2008)CT" xfId="898"/>
    <cellStyle name="Normal1" xfId="899"/>
    <cellStyle name="Note" xfId="900"/>
    <cellStyle name="Note 2" xfId="901"/>
    <cellStyle name="Note 3" xfId="902"/>
    <cellStyle name="Œ…‹æØ‚è [0.00]_ÆÂ¹²" xfId="903"/>
    <cellStyle name="oft Excel]&#13;&#10;Comment=open=/f ‚ðw’è‚·‚é‚ÆAƒ†[ƒU[’è‹`ŠÖ”‚ðŠÖ”“\‚è•t‚¯‚Ìˆê——‚É“o˜^‚·‚é‚±‚Æ‚ª‚Å‚«‚Ü‚·B&#13;&#10;Maximized" xfId="904"/>
    <cellStyle name="omma [0]_Mktg Prog" xfId="905"/>
    <cellStyle name="ormal_Sheet1_1" xfId="906"/>
    <cellStyle name="Output" xfId="907"/>
    <cellStyle name="Output 2" xfId="908"/>
    <cellStyle name="paint" xfId="909"/>
    <cellStyle name="Percent" xfId="910"/>
    <cellStyle name="Percent [0]" xfId="911"/>
    <cellStyle name="Percent [00]" xfId="912"/>
    <cellStyle name="Percent [2]" xfId="913"/>
    <cellStyle name="Percent [2] 2" xfId="914"/>
    <cellStyle name="Percent 2" xfId="915"/>
    <cellStyle name="Percent 2 2" xfId="916"/>
    <cellStyle name="Percent 2 3" xfId="917"/>
    <cellStyle name="Percent 2_Bieu chi tieu NQ-HDNDT" xfId="918"/>
    <cellStyle name="Percent 3" xfId="919"/>
    <cellStyle name="Percent 4" xfId="920"/>
    <cellStyle name="Percent 5" xfId="921"/>
    <cellStyle name="Percent 6" xfId="922"/>
    <cellStyle name="Percent 7" xfId="923"/>
    <cellStyle name="Percent 8" xfId="924"/>
    <cellStyle name="PrePop Currency (0)" xfId="925"/>
    <cellStyle name="PrePop Currency (2)" xfId="926"/>
    <cellStyle name="PrePop Units (0)" xfId="927"/>
    <cellStyle name="PrePop Units (1)" xfId="928"/>
    <cellStyle name="PrePop Units (2)" xfId="929"/>
    <cellStyle name="pricing" xfId="930"/>
    <cellStyle name="PSChar" xfId="931"/>
    <cellStyle name="PSHeading" xfId="932"/>
    <cellStyle name="subhead" xfId="933"/>
    <cellStyle name="subhead 2" xfId="934"/>
    <cellStyle name="T" xfId="935"/>
    <cellStyle name="T 2" xfId="936"/>
    <cellStyle name="T_02. BIEU NQDH XV" xfId="937"/>
    <cellStyle name="T_1 Bieu 6 thang nam 2011" xfId="938"/>
    <cellStyle name="T_1 Bieu 6 thang nam 2011_02. BIEU NQDH XV" xfId="939"/>
    <cellStyle name="T_1 Bieu 6 thang nam 2011_BIEU BAO CAO KTXH 2015, PHNV 2016 (10.2015)" xfId="940"/>
    <cellStyle name="T_1 Bieu 6 thang nam 2011_Phu luc BC KTXH" xfId="941"/>
    <cellStyle name="T_1 Bieu 6 thang nam 2011_THANH 15.10" xfId="942"/>
    <cellStyle name="T_1 Bieu 6 thang nam 2011_Worksheet in F: BAO CAO KTXH 2015 BAO CAO CUA CAC PHONG THCL DAU TU PHAT TRIEN VA CONG TRINH TRONG DIEM (2)" xfId="943"/>
    <cellStyle name="T_Bao cao tinh hinh thuc hien KH 2009 den 31-01-10" xfId="944"/>
    <cellStyle name="T_Bao cao tinh hinh thuc hien KH 2009 den 31-01-10_02. BIEU NQDH XV" xfId="945"/>
    <cellStyle name="T_Bao cao tinh hinh thuc hien KH 2009 den 31-01-10_BIEU BAO CAO KTXH 2015, PHNV 2016 (10.2015)" xfId="946"/>
    <cellStyle name="T_Bao cao tinh hinh thuc hien KH 2009 den 31-01-10_Phu luc BC KTXH" xfId="947"/>
    <cellStyle name="T_Bao cao tinh hinh thuc hien KH 2009 den 31-01-10_THANH 15.10" xfId="948"/>
    <cellStyle name="T_Bao cao tinh hinh thuc hien KH 2009 den 31-01-10_Worksheet in F: BAO CAO KTXH 2015 BAO CAO CUA CAC PHONG THCL DAU TU PHAT TRIEN VA CONG TRINH TRONG DIEM (2)" xfId="949"/>
    <cellStyle name="T_BC cong trinh trong diem" xfId="950"/>
    <cellStyle name="T_BC cong trinh trong diem_02. BIEU NQDH XV" xfId="951"/>
    <cellStyle name="T_BC cong trinh trong diem_Bieu 6 thang nam 2012 (binh)" xfId="952"/>
    <cellStyle name="T_BC cong trinh trong diem_Bieu 6 thang nam 2012 (binh)_02. BIEU NQDH XV" xfId="953"/>
    <cellStyle name="T_BC cong trinh trong diem_Bieu 6 thang nam 2012 (binh)_BIEU BAO CAO KTXH 2015, PHNV 2016 (10.2015)" xfId="954"/>
    <cellStyle name="T_BC cong trinh trong diem_Bieu 6 thang nam 2012 (binh)_Phu luc BC KTXH" xfId="955"/>
    <cellStyle name="T_BC cong trinh trong diem_Bieu 6 thang nam 2012 (binh)_THANH 15.10" xfId="956"/>
    <cellStyle name="T_BC cong trinh trong diem_Bieu 6 thang nam 2012 (binh)_Worksheet in F: BAO CAO KTXH 2015 BAO CAO CUA CAC PHONG THCL DAU TU PHAT TRIEN VA CONG TRINH TRONG DIEM (2)" xfId="957"/>
    <cellStyle name="T_BC cong trinh trong diem_BIEU BAO CAO KTXH 2015, PHNV 2016 (10.2015)" xfId="958"/>
    <cellStyle name="T_BC cong trinh trong diem_Phu luc BC KTXH" xfId="959"/>
    <cellStyle name="T_BC cong trinh trong diem_THANH 15.10" xfId="960"/>
    <cellStyle name="T_BC cong trinh trong diem_Worksheet in F: BAO CAO KTXH 2015 BAO CAO CUA CAC PHONG THCL DAU TU PHAT TRIEN VA CONG TRINH TRONG DIEM (2)" xfId="961"/>
    <cellStyle name="T_Bc_tuan_1_CKy_6_KONTUM" xfId="962"/>
    <cellStyle name="T_Bc_tuan_1_CKy_6_KONTUM_02. BIEU NQDH XV" xfId="963"/>
    <cellStyle name="T_Bc_tuan_1_CKy_6_KONTUM_Bao cao tinh hinh thuc hien KH 2009 den 31-01-10" xfId="964"/>
    <cellStyle name="T_Bc_tuan_1_CKy_6_KONTUM_Bao cao tinh hinh thuc hien KH 2009 den 31-01-10_02. BIEU NQDH XV" xfId="965"/>
    <cellStyle name="T_Bc_tuan_1_CKy_6_KONTUM_Bao cao tinh hinh thuc hien KH 2009 den 31-01-10_BIEU BAO CAO KTXH 2015, PHNV 2016 (10.2015)" xfId="966"/>
    <cellStyle name="T_Bc_tuan_1_CKy_6_KONTUM_Bao cao tinh hinh thuc hien KH 2009 den 31-01-10_Phu luc BC KTXH" xfId="967"/>
    <cellStyle name="T_Bc_tuan_1_CKy_6_KONTUM_Bao cao tinh hinh thuc hien KH 2009 den 31-01-10_THANH 15.10" xfId="968"/>
    <cellStyle name="T_Bc_tuan_1_CKy_6_KONTUM_Bao cao tinh hinh thuc hien KH 2009 den 31-01-10_Worksheet in F: BAO CAO KTXH 2015 BAO CAO CUA CAC PHONG THCL DAU TU PHAT TRIEN VA CONG TRINH TRONG DIEM (2)" xfId="969"/>
    <cellStyle name="T_Bc_tuan_1_CKy_6_KONTUM_BIEU BAO CAO KTXH 2015, PHNV 2016 (10.2015)" xfId="970"/>
    <cellStyle name="T_Bc_tuan_1_CKy_6_KONTUM_Bieu1" xfId="971"/>
    <cellStyle name="T_Bc_tuan_1_CKy_6_KONTUM_Bieu1_02. BIEU NQDH XV" xfId="972"/>
    <cellStyle name="T_Bc_tuan_1_CKy_6_KONTUM_Bieu1_BIEU BAO CAO KTXH 2015, PHNV 2016 (10.2015)" xfId="973"/>
    <cellStyle name="T_Bc_tuan_1_CKy_6_KONTUM_Bieu1_Phu luc BC KTXH" xfId="974"/>
    <cellStyle name="T_Bc_tuan_1_CKy_6_KONTUM_Bieu1_THANH 15.10" xfId="975"/>
    <cellStyle name="T_Bc_tuan_1_CKy_6_KONTUM_Bieu1_Worksheet in F: BAO CAO KTXH 2015 BAO CAO CUA CAC PHONG THCL DAU TU PHAT TRIEN VA CONG TRINH TRONG DIEM (2)" xfId="976"/>
    <cellStyle name="T_Bc_tuan_1_CKy_6_KONTUM_CVLN_ _09_SKH-STC thuc hien KH 2008 keo dai_29-9-09_THE" xfId="977"/>
    <cellStyle name="T_Bc_tuan_1_CKy_6_KONTUM_CVLN_ _09_SKH-STC thuc hien KH 2008 keo dai_29-9-09_THE_02. BIEU NQDH XV" xfId="978"/>
    <cellStyle name="T_Bc_tuan_1_CKy_6_KONTUM_CVLN_ _09_SKH-STC thuc hien KH 2008 keo dai_29-9-09_THE_BIEU BAO CAO KTXH 2015, PHNV 2016 (10.2015)" xfId="979"/>
    <cellStyle name="T_Bc_tuan_1_CKy_6_KONTUM_CVLN_ _09_SKH-STC thuc hien KH 2008 keo dai_29-9-09_THE_Phu luc BC KTXH" xfId="980"/>
    <cellStyle name="T_Bc_tuan_1_CKy_6_KONTUM_CVLN_ _09_SKH-STC thuc hien KH 2008 keo dai_29-9-09_THE_THANH 15.10" xfId="981"/>
    <cellStyle name="T_Bc_tuan_1_CKy_6_KONTUM_CVLN_ _09_SKH-STC thuc hien KH 2008 keo dai_29-9-09_THE_Worksheet in F: BAO CAO KTXH 2015 BAO CAO CUA CAC PHONG THCL DAU TU PHAT TRIEN VA CONG TRINH TRONG DIEM (2)" xfId="982"/>
    <cellStyle name="T_Bc_tuan_1_CKy_6_KONTUM_Phu luc BC KTXH" xfId="983"/>
    <cellStyle name="T_Bc_tuan_1_CKy_6_KONTUM_THANH 15.10" xfId="984"/>
    <cellStyle name="T_Bc_tuan_1_CKy_6_KONTUM_Worksheet in F: BAO CAO KTXH 2015 BAO CAO CUA CAC PHONG THCL DAU TU PHAT TRIEN VA CONG TRINH TRONG DIEM (2)" xfId="985"/>
    <cellStyle name="T_Bieu 01 UB(hung)" xfId="986"/>
    <cellStyle name="T_Bieu 01 UB(hung)_02. BIEU NQDH XV" xfId="987"/>
    <cellStyle name="T_Bieu 01 UB(hung)_BIEU BAO CAO KTXH 2015, PHNV 2016 (10.2015)" xfId="988"/>
    <cellStyle name="T_Bieu 01 UB(hung)_Phu luc BC KTXH" xfId="989"/>
    <cellStyle name="T_Bieu 01 UB(hung)_THANH 15.10" xfId="990"/>
    <cellStyle name="T_Bieu 01 UB(hung)_Worksheet in F: BAO CAO KTXH 2015 BAO CAO CUA CAC PHONG THCL DAU TU PHAT TRIEN VA CONG TRINH TRONG DIEM (2)" xfId="991"/>
    <cellStyle name="T_BIEU BAO CAO KTXH 2015, PHNV 2016 (10.2015)" xfId="992"/>
    <cellStyle name="T_Bieu chi tieu NQ-HDNDT" xfId="993"/>
    <cellStyle name="T_Bieu chi tieu NQ-HDNDT_02. BIEU NQDH XV" xfId="994"/>
    <cellStyle name="T_Bieu chi tieu NQ-HDNDT_BIEU BAO CAO KTXH 2015, PHNV 2016 (10.2015)" xfId="995"/>
    <cellStyle name="T_Bieu chi tieu NQ-HDNDT_Phu luc BC KTXH" xfId="996"/>
    <cellStyle name="T_Bieu chi tieu NQ-HDNDT_THANH 15.10" xfId="997"/>
    <cellStyle name="T_Bieu chi tieu NQ-HDNDT_Worksheet in F: BAO CAO KTXH 2015 BAO CAO CUA CAC PHONG THCL DAU TU PHAT TRIEN VA CONG TRINH TRONG DIEM (2)" xfId="998"/>
    <cellStyle name="T_Bieu mau KH 2013 (dia phuong)" xfId="999"/>
    <cellStyle name="T_Bieu mau KH 2013 (dia phuong)_02. BIEU NQDH XV" xfId="1000"/>
    <cellStyle name="T_Bieu mau KH 2013 (dia phuong)_BIEU BAO CAO KTXH 2015, PHNV 2016 (10.2015)" xfId="1001"/>
    <cellStyle name="T_Bieu mau KH 2013 (dia phuong)_Phu luc BC KTXH" xfId="1002"/>
    <cellStyle name="T_Bieu mau KH 2013 (dia phuong)_THANH 15.10" xfId="1003"/>
    <cellStyle name="T_Bieu mau KH 2013 (dia phuong)_Worksheet in F: BAO CAO KTXH 2015 BAO CAO CUA CAC PHONG THCL DAU TU PHAT TRIEN VA CONG TRINH TRONG DIEM (2)" xfId="1004"/>
    <cellStyle name="T_Bieu1" xfId="1005"/>
    <cellStyle name="T_Bieu1_02. BIEU NQDH XV" xfId="1006"/>
    <cellStyle name="T_Bieu1_BIEU BAO CAO KTXH 2015, PHNV 2016 (10.2015)" xfId="1007"/>
    <cellStyle name="T_Bieu1_Phu luc BC KTXH" xfId="1008"/>
    <cellStyle name="T_Bieu1_THANH 15.10" xfId="1009"/>
    <cellStyle name="T_Bieu1_Worksheet in F: BAO CAO KTXH 2015 BAO CAO CUA CAC PHONG THCL DAU TU PHAT TRIEN VA CONG TRINH TRONG DIEM (2)" xfId="1010"/>
    <cellStyle name="T_Book1" xfId="1011"/>
    <cellStyle name="T_Book1_02. BIEU NQDH XV" xfId="1012"/>
    <cellStyle name="T_Book1_Bao cao tinh hinh thuc hien KH 2009 den 31-01-10" xfId="1013"/>
    <cellStyle name="T_Book1_Bao cao tinh hinh thuc hien KH 2009 den 31-01-10_02. BIEU NQDH XV" xfId="1014"/>
    <cellStyle name="T_Book1_Bao cao tinh hinh thuc hien KH 2009 den 31-01-10_BIEU BAO CAO KTXH 2015, PHNV 2016 (10.2015)" xfId="1015"/>
    <cellStyle name="T_Book1_Bao cao tinh hinh thuc hien KH 2009 den 31-01-10_Phu luc BC KTXH" xfId="1016"/>
    <cellStyle name="T_Book1_Bao cao tinh hinh thuc hien KH 2009 den 31-01-10_THANH 15.10" xfId="1017"/>
    <cellStyle name="T_Book1_Bao cao tinh hinh thuc hien KH 2009 den 31-01-10_Worksheet in F: BAO CAO KTXH 2015 BAO CAO CUA CAC PHONG THCL DAU TU PHAT TRIEN VA CONG TRINH TRONG DIEM (2)" xfId="1018"/>
    <cellStyle name="T_Book1_BIEU BAO CAO KTXH 2015, PHNV 2016 (10.2015)" xfId="1019"/>
    <cellStyle name="T_Book1_Bieu1" xfId="1020"/>
    <cellStyle name="T_Book1_Bieu1_02. BIEU NQDH XV" xfId="1021"/>
    <cellStyle name="T_Book1_Bieu1_BIEU BAO CAO KTXH 2015, PHNV 2016 (10.2015)" xfId="1022"/>
    <cellStyle name="T_Book1_Bieu1_Phu luc BC KTXH" xfId="1023"/>
    <cellStyle name="T_Book1_Bieu1_THANH 15.10" xfId="1024"/>
    <cellStyle name="T_Book1_Bieu1_Worksheet in F: BAO CAO KTXH 2015 BAO CAO CUA CAC PHONG THCL DAU TU PHAT TRIEN VA CONG TRINH TRONG DIEM (2)" xfId="1025"/>
    <cellStyle name="T_Book1_Book1" xfId="1026"/>
    <cellStyle name="T_Book1_Book1_02. BIEU NQDH XV" xfId="1027"/>
    <cellStyle name="T_Book1_Book1_BIEU BAO CAO KTXH 2015, PHNV 2016 (10.2015)" xfId="1028"/>
    <cellStyle name="T_Book1_Book1_Phu luc BC KTXH" xfId="1029"/>
    <cellStyle name="T_Book1_Book1_THANH 15.10" xfId="1030"/>
    <cellStyle name="T_Book1_Book1_Worksheet in F: BAO CAO KTXH 2015 BAO CAO CUA CAC PHONG THCL DAU TU PHAT TRIEN VA CONG TRINH TRONG DIEM (2)" xfId="1031"/>
    <cellStyle name="T_Book1_Phu luc BC KTXH" xfId="1032"/>
    <cellStyle name="T_Book1_Ra soat KH 2008 (chinh thuc)" xfId="1033"/>
    <cellStyle name="T_Book1_Ra soat KH 2008 (chinh thuc)_02. BIEU NQDH XV" xfId="1034"/>
    <cellStyle name="T_Book1_Ra soat KH 2008 (chinh thuc)_BIEU BAO CAO KTXH 2015, PHNV 2016 (10.2015)" xfId="1035"/>
    <cellStyle name="T_Book1_Ra soat KH 2008 (chinh thuc)_Phu luc BC KTXH" xfId="1036"/>
    <cellStyle name="T_Book1_Ra soat KH 2008 (chinh thuc)_THANH 15.10" xfId="1037"/>
    <cellStyle name="T_Book1_Ra soat KH 2008 (chinh thuc)_Worksheet in F: BAO CAO KTXH 2015 BAO CAO CUA CAC PHONG THCL DAU TU PHAT TRIEN VA CONG TRINH TRONG DIEM (2)" xfId="1038"/>
    <cellStyle name="T_Book1_Ra soat KH 2009 (chinh thuc o nha)" xfId="1039"/>
    <cellStyle name="T_Book1_Ra soat KH 2009 (chinh thuc o nha)_02. BIEU NQDH XV" xfId="1040"/>
    <cellStyle name="T_Book1_Ra soat KH 2009 (chinh thuc o nha)_BIEU BAO CAO KTXH 2015, PHNV 2016 (10.2015)" xfId="1041"/>
    <cellStyle name="T_Book1_Ra soat KH 2009 (chinh thuc o nha)_Phu luc BC KTXH" xfId="1042"/>
    <cellStyle name="T_Book1_Ra soat KH 2009 (chinh thuc o nha)_THANH 15.10" xfId="1043"/>
    <cellStyle name="T_Book1_Ra soat KH 2009 (chinh thuc o nha)_Worksheet in F: BAO CAO KTXH 2015 BAO CAO CUA CAC PHONG THCL DAU TU PHAT TRIEN VA CONG TRINH TRONG DIEM (2)" xfId="1044"/>
    <cellStyle name="T_Book1_THANH 15.10" xfId="1045"/>
    <cellStyle name="T_Book1_Worksheet in F: BAO CAO KTXH 2015 BAO CAO CUA CAC PHONG THCL DAU TU PHAT TRIEN VA CONG TRINH TRONG DIEM (2)" xfId="1046"/>
    <cellStyle name="T_Chi tieu 5 nam" xfId="1047"/>
    <cellStyle name="T_Chi tieu 5 nam_02. BIEU NQDH XV" xfId="1048"/>
    <cellStyle name="T_Chi tieu 5 nam_BC cong trinh trong diem" xfId="1049"/>
    <cellStyle name="T_Chi tieu 5 nam_BC cong trinh trong diem_02. BIEU NQDH XV" xfId="1050"/>
    <cellStyle name="T_Chi tieu 5 nam_BC cong trinh trong diem_Bieu 6 thang nam 2012 (binh)" xfId="1051"/>
    <cellStyle name="T_Chi tieu 5 nam_BC cong trinh trong diem_Bieu 6 thang nam 2012 (binh)_02. BIEU NQDH XV" xfId="1052"/>
    <cellStyle name="T_Chi tieu 5 nam_BC cong trinh trong diem_Bieu 6 thang nam 2012 (binh)_BIEU BAO CAO KTXH 2015, PHNV 2016 (10.2015)" xfId="1053"/>
    <cellStyle name="T_Chi tieu 5 nam_BC cong trinh trong diem_Bieu 6 thang nam 2012 (binh)_Phu luc BC KTXH" xfId="1054"/>
    <cellStyle name="T_Chi tieu 5 nam_BC cong trinh trong diem_Bieu 6 thang nam 2012 (binh)_THANH 15.10" xfId="1055"/>
    <cellStyle name="T_Chi tieu 5 nam_BC cong trinh trong diem_Bieu 6 thang nam 2012 (binh)_Worksheet in F: BAO CAO KTXH 2015 BAO CAO CUA CAC PHONG THCL DAU TU PHAT TRIEN VA CONG TRINH TRONG DIEM (2)" xfId="1056"/>
    <cellStyle name="T_Chi tieu 5 nam_BC cong trinh trong diem_BIEU BAO CAO KTXH 2015, PHNV 2016 (10.2015)" xfId="1057"/>
    <cellStyle name="T_Chi tieu 5 nam_BC cong trinh trong diem_Phu luc BC KTXH" xfId="1058"/>
    <cellStyle name="T_Chi tieu 5 nam_BC cong trinh trong diem_THANH 15.10" xfId="1059"/>
    <cellStyle name="T_Chi tieu 5 nam_BC cong trinh trong diem_Worksheet in F: BAO CAO KTXH 2015 BAO CAO CUA CAC PHONG THCL DAU TU PHAT TRIEN VA CONG TRINH TRONG DIEM (2)" xfId="1060"/>
    <cellStyle name="T_Chi tieu 5 nam_BIEU BAO CAO KTXH 2015, PHNV 2016 (10.2015)" xfId="1061"/>
    <cellStyle name="T_Chi tieu 5 nam_Danh muc cong trinh trong diem (04.5.12) (1)" xfId="1062"/>
    <cellStyle name="T_Chi tieu 5 nam_Danh muc cong trinh trong diem (04.5.12) (1)_02. BIEU NQDH XV" xfId="1063"/>
    <cellStyle name="T_Chi tieu 5 nam_Danh muc cong trinh trong diem (04.5.12) (1)_BIEU BAO CAO KTXH 2015, PHNV 2016 (10.2015)" xfId="1064"/>
    <cellStyle name="T_Chi tieu 5 nam_Danh muc cong trinh trong diem (04.5.12) (1)_Phu luc BC KTXH" xfId="1065"/>
    <cellStyle name="T_Chi tieu 5 nam_Danh muc cong trinh trong diem (04.5.12) (1)_THANH 15.10" xfId="1066"/>
    <cellStyle name="T_Chi tieu 5 nam_Danh muc cong trinh trong diem (04.5.12) (1)_Worksheet in F: BAO CAO KTXH 2015 BAO CAO CUA CAC PHONG THCL DAU TU PHAT TRIEN VA CONG TRINH TRONG DIEM (2)" xfId="1067"/>
    <cellStyle name="T_Chi tieu 5 nam_Danh muc cong trinh trong diem (15.8.11)" xfId="1068"/>
    <cellStyle name="T_Chi tieu 5 nam_Danh muc cong trinh trong diem (15.8.11)_02. BIEU NQDH XV" xfId="1069"/>
    <cellStyle name="T_Chi tieu 5 nam_Danh muc cong trinh trong diem (15.8.11)_BIEU BAO CAO KTXH 2015, PHNV 2016 (10.2015)" xfId="1070"/>
    <cellStyle name="T_Chi tieu 5 nam_Danh muc cong trinh trong diem (15.8.11)_Phu luc BC KTXH" xfId="1071"/>
    <cellStyle name="T_Chi tieu 5 nam_Danh muc cong trinh trong diem (15.8.11)_THANH 15.10" xfId="1072"/>
    <cellStyle name="T_Chi tieu 5 nam_Danh muc cong trinh trong diem (15.8.11)_Worksheet in F: BAO CAO KTXH 2015 BAO CAO CUA CAC PHONG THCL DAU TU PHAT TRIEN VA CONG TRINH TRONG DIEM (2)" xfId="1073"/>
    <cellStyle name="T_Chi tieu 5 nam_Danh muc cong trinh trong diem (25.5.12)" xfId="1074"/>
    <cellStyle name="T_Chi tieu 5 nam_Danh muc cong trinh trong diem (25.5.12)_02. BIEU NQDH XV" xfId="1075"/>
    <cellStyle name="T_Chi tieu 5 nam_Danh muc cong trinh trong diem (25.5.12)_BIEU BAO CAO KTXH 2015, PHNV 2016 (10.2015)" xfId="1076"/>
    <cellStyle name="T_Chi tieu 5 nam_Danh muc cong trinh trong diem (25.5.12)_Phu luc BC KTXH" xfId="1077"/>
    <cellStyle name="T_Chi tieu 5 nam_Danh muc cong trinh trong diem (25.5.12)_THANH 15.10" xfId="1078"/>
    <cellStyle name="T_Chi tieu 5 nam_Danh muc cong trinh trong diem (25.5.12)_Worksheet in F: BAO CAO KTXH 2015 BAO CAO CUA CAC PHONG THCL DAU TU PHAT TRIEN VA CONG TRINH TRONG DIEM (2)" xfId="1079"/>
    <cellStyle name="T_Chi tieu 5 nam_Danh muc cong trinh trong diem (25.9.11)" xfId="1080"/>
    <cellStyle name="T_Chi tieu 5 nam_Danh muc cong trinh trong diem (25.9.11)_02. BIEU NQDH XV" xfId="1081"/>
    <cellStyle name="T_Chi tieu 5 nam_Danh muc cong trinh trong diem (25.9.11)_BIEU BAO CAO KTXH 2015, PHNV 2016 (10.2015)" xfId="1082"/>
    <cellStyle name="T_Chi tieu 5 nam_Danh muc cong trinh trong diem (25.9.11)_Phu luc BC KTXH" xfId="1083"/>
    <cellStyle name="T_Chi tieu 5 nam_Danh muc cong trinh trong diem (25.9.11)_THANH 15.10" xfId="1084"/>
    <cellStyle name="T_Chi tieu 5 nam_Danh muc cong trinh trong diem (25.9.11)_Worksheet in F: BAO CAO KTXH 2015 BAO CAO CUA CAC PHONG THCL DAU TU PHAT TRIEN VA CONG TRINH TRONG DIEM (2)" xfId="1085"/>
    <cellStyle name="T_Chi tieu 5 nam_Danh muc cong trinh trong diem (31.8.11)" xfId="1086"/>
    <cellStyle name="T_Chi tieu 5 nam_Danh muc cong trinh trong diem (31.8.11)_02. BIEU NQDH XV" xfId="1087"/>
    <cellStyle name="T_Chi tieu 5 nam_Danh muc cong trinh trong diem (31.8.11)_BIEU BAO CAO KTXH 2015, PHNV 2016 (10.2015)" xfId="1088"/>
    <cellStyle name="T_Chi tieu 5 nam_Danh muc cong trinh trong diem (31.8.11)_Phu luc BC KTXH" xfId="1089"/>
    <cellStyle name="T_Chi tieu 5 nam_Danh muc cong trinh trong diem (31.8.11)_THANH 15.10" xfId="1090"/>
    <cellStyle name="T_Chi tieu 5 nam_Danh muc cong trinh trong diem (31.8.11)_Worksheet in F: BAO CAO KTXH 2015 BAO CAO CUA CAC PHONG THCL DAU TU PHAT TRIEN VA CONG TRINH TRONG DIEM (2)" xfId="1091"/>
    <cellStyle name="T_Chi tieu 5 nam_Phu luc BC KTXH" xfId="1092"/>
    <cellStyle name="T_Chi tieu 5 nam_pvhung.skhdt 20117113152041 Danh muc cong trinh trong diem" xfId="1093"/>
    <cellStyle name="T_Chi tieu 5 nam_pvhung.skhdt 20117113152041 Danh muc cong trinh trong diem_02. BIEU NQDH XV" xfId="1094"/>
    <cellStyle name="T_Chi tieu 5 nam_pvhung.skhdt 20117113152041 Danh muc cong trinh trong diem_BIEU BAO CAO KTXH 2015, PHNV 2016 (10.2015)" xfId="1095"/>
    <cellStyle name="T_Chi tieu 5 nam_pvhung.skhdt 20117113152041 Danh muc cong trinh trong diem_Phu luc BC KTXH" xfId="1096"/>
    <cellStyle name="T_Chi tieu 5 nam_pvhung.skhdt 20117113152041 Danh muc cong trinh trong diem_THANH 15.10" xfId="1097"/>
    <cellStyle name="T_Chi tieu 5 nam_pvhung.skhdt 20117113152041 Danh muc cong trinh trong diem_Worksheet in F: BAO CAO KTXH 2015 BAO CAO CUA CAC PHONG THCL DAU TU PHAT TRIEN VA CONG TRINH TRONG DIEM (2)" xfId="1098"/>
    <cellStyle name="T_Chi tieu 5 nam_THANH 15.10" xfId="1099"/>
    <cellStyle name="T_Chi tieu 5 nam_Worksheet in C: Users Administrator AppData Roaming eOffice TMP12345S BC cong trinh trong diem 2011-2015 den thang 8-2012" xfId="1100"/>
    <cellStyle name="T_Chi tieu 5 nam_Worksheet in C: Users Administrator AppData Roaming eOffice TMP12345S BC cong trinh trong diem 2011-2015 den thang 8-2012_02. BIEU NQDH XV" xfId="1101"/>
    <cellStyle name="T_Chi tieu 5 nam_Worksheet in C: Users Administrator AppData Roaming eOffice TMP12345S BC cong trinh trong diem 2011-2015 den thang 8-2012_BIEU BAO CAO KTXH 2015, PHNV 2016 (10.2015)" xfId="1102"/>
    <cellStyle name="T_Chi tieu 5 nam_Worksheet in C: Users Administrator AppData Roaming eOffice TMP12345S BC cong trinh trong diem 2011-2015 den thang 8-2012_Phu luc BC KTXH" xfId="1103"/>
    <cellStyle name="T_Chi tieu 5 nam_Worksheet in C: Users Administrator AppData Roaming eOffice TMP12345S BC cong trinh trong diem 2011-2015 den thang 8-2012_THANH 15.10" xfId="1104"/>
    <cellStyle name="T_Chi tieu 5 nam_Worksheet in C: Users Administrator AppData Roaming eOffice TMP12345S BC cong trinh trong diem 2011-2015 den thang 8-2012_Worksheet in F: BAO CAO KTXH 2015 BAO CAO CUA CAC PHONG THCL DAU TU PHAT TRIEN VA CONG TRINH TRONG DIEM (2)" xfId="1105"/>
    <cellStyle name="T_Chi tieu 5 nam_Worksheet in F: BAO CAO KTXH 2015 BAO CAO CUA CAC PHONG THCL DAU TU PHAT TRIEN VA CONG TRINH TRONG DIEM (2)" xfId="1106"/>
    <cellStyle name="T_Danh muc cong trinh trong diem (04.5.12) (1)" xfId="1107"/>
    <cellStyle name="T_Danh muc cong trinh trong diem (04.5.12) (1)_02. BIEU NQDH XV" xfId="1108"/>
    <cellStyle name="T_Danh muc cong trinh trong diem (04.5.12) (1)_BIEU BAO CAO KTXH 2015, PHNV 2016 (10.2015)" xfId="1109"/>
    <cellStyle name="T_Danh muc cong trinh trong diem (04.5.12) (1)_Phu luc BC KTXH" xfId="1110"/>
    <cellStyle name="T_Danh muc cong trinh trong diem (04.5.12) (1)_THANH 15.10" xfId="1111"/>
    <cellStyle name="T_Danh muc cong trinh trong diem (04.5.12) (1)_Worksheet in F: BAO CAO KTXH 2015 BAO CAO CUA CAC PHONG THCL DAU TU PHAT TRIEN VA CONG TRINH TRONG DIEM (2)" xfId="1112"/>
    <cellStyle name="T_Danh muc cong trinh trong diem (15.8.11)" xfId="1113"/>
    <cellStyle name="T_Danh muc cong trinh trong diem (15.8.11)_02. BIEU NQDH XV" xfId="1114"/>
    <cellStyle name="T_Danh muc cong trinh trong diem (15.8.11)_BIEU BAO CAO KTXH 2015, PHNV 2016 (10.2015)" xfId="1115"/>
    <cellStyle name="T_Danh muc cong trinh trong diem (15.8.11)_Phu luc BC KTXH" xfId="1116"/>
    <cellStyle name="T_Danh muc cong trinh trong diem (15.8.11)_THANH 15.10" xfId="1117"/>
    <cellStyle name="T_Danh muc cong trinh trong diem (15.8.11)_Worksheet in F: BAO CAO KTXH 2015 BAO CAO CUA CAC PHONG THCL DAU TU PHAT TRIEN VA CONG TRINH TRONG DIEM (2)" xfId="1118"/>
    <cellStyle name="T_Danh muc cong trinh trong diem (25.5.12)" xfId="1119"/>
    <cellStyle name="T_Danh muc cong trinh trong diem (25.5.12)_02. BIEU NQDH XV" xfId="1120"/>
    <cellStyle name="T_Danh muc cong trinh trong diem (25.5.12)_BIEU BAO CAO KTXH 2015, PHNV 2016 (10.2015)" xfId="1121"/>
    <cellStyle name="T_Danh muc cong trinh trong diem (25.5.12)_Phu luc BC KTXH" xfId="1122"/>
    <cellStyle name="T_Danh muc cong trinh trong diem (25.5.12)_THANH 15.10" xfId="1123"/>
    <cellStyle name="T_Danh muc cong trinh trong diem (25.5.12)_Worksheet in F: BAO CAO KTXH 2015 BAO CAO CUA CAC PHONG THCL DAU TU PHAT TRIEN VA CONG TRINH TRONG DIEM (2)" xfId="1124"/>
    <cellStyle name="T_Danh muc cong trinh trong diem (25.9.11)" xfId="1125"/>
    <cellStyle name="T_Danh muc cong trinh trong diem (25.9.11)_02. BIEU NQDH XV" xfId="1126"/>
    <cellStyle name="T_Danh muc cong trinh trong diem (25.9.11)_BIEU BAO CAO KTXH 2015, PHNV 2016 (10.2015)" xfId="1127"/>
    <cellStyle name="T_Danh muc cong trinh trong diem (25.9.11)_Phu luc BC KTXH" xfId="1128"/>
    <cellStyle name="T_Danh muc cong trinh trong diem (25.9.11)_THANH 15.10" xfId="1129"/>
    <cellStyle name="T_Danh muc cong trinh trong diem (25.9.11)_Worksheet in F: BAO CAO KTXH 2015 BAO CAO CUA CAC PHONG THCL DAU TU PHAT TRIEN VA CONG TRINH TRONG DIEM (2)" xfId="1130"/>
    <cellStyle name="T_Danh muc cong trinh trong diem (31.8.11)" xfId="1131"/>
    <cellStyle name="T_Danh muc cong trinh trong diem (31.8.11)_02. BIEU NQDH XV" xfId="1132"/>
    <cellStyle name="T_Danh muc cong trinh trong diem (31.8.11)_BIEU BAO CAO KTXH 2015, PHNV 2016 (10.2015)" xfId="1133"/>
    <cellStyle name="T_Danh muc cong trinh trong diem (31.8.11)_Phu luc BC KTXH" xfId="1134"/>
    <cellStyle name="T_Danh muc cong trinh trong diem (31.8.11)_THANH 15.10" xfId="1135"/>
    <cellStyle name="T_Danh muc cong trinh trong diem (31.8.11)_Worksheet in F: BAO CAO KTXH 2015 BAO CAO CUA CAC PHONG THCL DAU TU PHAT TRIEN VA CONG TRINH TRONG DIEM (2)" xfId="1136"/>
    <cellStyle name="T_DK bo tri lai (chinh thuc)" xfId="1137"/>
    <cellStyle name="T_DK bo tri lai (chinh thuc)_02. BIEU NQDH XV" xfId="1138"/>
    <cellStyle name="T_DK bo tri lai (chinh thuc)_BIEU BAO CAO KTXH 2015, PHNV 2016 (10.2015)" xfId="1139"/>
    <cellStyle name="T_DK bo tri lai (chinh thuc)_Phu luc BC KTXH" xfId="1140"/>
    <cellStyle name="T_DK bo tri lai (chinh thuc)_THANH 15.10" xfId="1141"/>
    <cellStyle name="T_DK bo tri lai (chinh thuc)_Worksheet in F: BAO CAO KTXH 2015 BAO CAO CUA CAC PHONG THCL DAU TU PHAT TRIEN VA CONG TRINH TRONG DIEM (2)" xfId="1142"/>
    <cellStyle name="T_Ke hoach 2012" xfId="1143"/>
    <cellStyle name="T_Ke hoach 2012_02. BIEU NQDH XV" xfId="1144"/>
    <cellStyle name="T_Ke hoach 2012_BIEU BAO CAO KTXH 2015, PHNV 2016 (10.2015)" xfId="1145"/>
    <cellStyle name="T_Ke hoach 2012_Phu luc BC KTXH" xfId="1146"/>
    <cellStyle name="T_Ke hoach 2012_THANH 15.10" xfId="1147"/>
    <cellStyle name="T_Ke hoach 2012_Worksheet in F: BAO CAO KTXH 2015 BAO CAO CUA CAC PHONG THCL DAU TU PHAT TRIEN VA CONG TRINH TRONG DIEM (2)" xfId="1148"/>
    <cellStyle name="T_KH 2013_KKT_Phuluc(sửa lần cuối)" xfId="1149"/>
    <cellStyle name="T_KH 2013_KKT_Phuluc(sửa lần cuối)_02. BIEU NQDH XV" xfId="1150"/>
    <cellStyle name="T_KH 2013_KKT_Phuluc(sửa lần cuối)_BIEU BAO CAO KTXH 2015, PHNV 2016 (10.2015)" xfId="1151"/>
    <cellStyle name="T_KH 2013_KKT_Phuluc(sửa lần cuối)_Phu luc BC KTXH" xfId="1152"/>
    <cellStyle name="T_KH 2013_KKT_Phuluc(sửa lần cuối)_THANH 15.10" xfId="1153"/>
    <cellStyle name="T_KH 2013_KKT_Phuluc(sửa lần cuối)_Worksheet in F: BAO CAO KTXH 2015 BAO CAO CUA CAC PHONG THCL DAU TU PHAT TRIEN VA CONG TRINH TRONG DIEM (2)" xfId="1154"/>
    <cellStyle name="T_KTXH (02)" xfId="1155"/>
    <cellStyle name="T_KTXH (02)_02. BIEU NQDH XV" xfId="1156"/>
    <cellStyle name="T_KTXH (02)_BIEU BAO CAO KTXH 2015, PHNV 2016 (10.2015)" xfId="1157"/>
    <cellStyle name="T_KTXH (02)_Phu luc BC KTXH" xfId="1158"/>
    <cellStyle name="T_KTXH (02)_THANH 15.10" xfId="1159"/>
    <cellStyle name="T_KTXH (02)_Worksheet in F: BAO CAO KTXH 2015 BAO CAO CUA CAC PHONG THCL DAU TU PHAT TRIEN VA CONG TRINH TRONG DIEM (2)" xfId="1160"/>
    <cellStyle name="T_phu luc 6 thang gui bo" xfId="1161"/>
    <cellStyle name="T_phu luc 6 thang gui bo_02. BIEU NQDH XV" xfId="1162"/>
    <cellStyle name="T_phu luc 6 thang gui bo_BIEU BAO CAO KTXH 2015, PHNV 2016 (10.2015)" xfId="1163"/>
    <cellStyle name="T_phu luc 6 thang gui bo_Phu luc BC KTXH" xfId="1164"/>
    <cellStyle name="T_phu luc 6 thang gui bo_THANH 15.10" xfId="1165"/>
    <cellStyle name="T_phu luc 6 thang gui bo_Worksheet in F: BAO CAO KTXH 2015 BAO CAO CUA CAC PHONG THCL DAU TU PHAT TRIEN VA CONG TRINH TRONG DIEM (2)" xfId="1166"/>
    <cellStyle name="T_Phu luc BC KTXH" xfId="1167"/>
    <cellStyle name="T_pvhung.skhdt 20117113152041 Danh muc cong trinh trong diem" xfId="1168"/>
    <cellStyle name="T_pvhung.skhdt 20117113152041 Danh muc cong trinh trong diem_02. BIEU NQDH XV" xfId="1169"/>
    <cellStyle name="T_pvhung.skhdt 20117113152041 Danh muc cong trinh trong diem_BIEU BAO CAO KTXH 2015, PHNV 2016 (10.2015)" xfId="1170"/>
    <cellStyle name="T_pvhung.skhdt 20117113152041 Danh muc cong trinh trong diem_Phu luc BC KTXH" xfId="1171"/>
    <cellStyle name="T_pvhung.skhdt 20117113152041 Danh muc cong trinh trong diem_THANH 15.10" xfId="1172"/>
    <cellStyle name="T_pvhung.skhdt 20117113152041 Danh muc cong trinh trong diem_Worksheet in F: BAO CAO KTXH 2015 BAO CAO CUA CAC PHONG THCL DAU TU PHAT TRIEN VA CONG TRINH TRONG DIEM (2)" xfId="1173"/>
    <cellStyle name="T_ra soat bao cao thang 11.2011" xfId="1174"/>
    <cellStyle name="T_ra soat bao cao thang 11.2011 2" xfId="1175"/>
    <cellStyle name="T_Ra soat KH 2008 (chinh thuc)" xfId="1176"/>
    <cellStyle name="T_Ra soat KH 2008 (chinh thuc)_02. BIEU NQDH XV" xfId="1177"/>
    <cellStyle name="T_Ra soat KH 2008 (chinh thuc)_BIEU BAO CAO KTXH 2015, PHNV 2016 (10.2015)" xfId="1178"/>
    <cellStyle name="T_Ra soat KH 2008 (chinh thuc)_Phu luc BC KTXH" xfId="1179"/>
    <cellStyle name="T_Ra soat KH 2008 (chinh thuc)_THANH 15.10" xfId="1180"/>
    <cellStyle name="T_Ra soat KH 2008 (chinh thuc)_Worksheet in F: BAO CAO KTXH 2015 BAO CAO CUA CAC PHONG THCL DAU TU PHAT TRIEN VA CONG TRINH TRONG DIEM (2)" xfId="1181"/>
    <cellStyle name="T_Ra soat KH 2009 (chinh thuc o nha)" xfId="1182"/>
    <cellStyle name="T_Ra soat KH 2009 (chinh thuc o nha)_02. BIEU NQDH XV" xfId="1183"/>
    <cellStyle name="T_Ra soat KH 2009 (chinh thuc o nha)_BIEU BAO CAO KTXH 2015, PHNV 2016 (10.2015)" xfId="1184"/>
    <cellStyle name="T_Ra soat KH 2009 (chinh thuc o nha)_Phu luc BC KTXH" xfId="1185"/>
    <cellStyle name="T_Ra soat KH 2009 (chinh thuc o nha)_THANH 15.10" xfId="1186"/>
    <cellStyle name="T_Ra soat KH 2009 (chinh thuc o nha)_Worksheet in F: BAO CAO KTXH 2015 BAO CAO CUA CAC PHONG THCL DAU TU PHAT TRIEN VA CONG TRINH TRONG DIEM (2)" xfId="1187"/>
    <cellStyle name="T_Tay Bac 1" xfId="1188"/>
    <cellStyle name="T_Tay Bac 1_Bao cao tinh hinh thuc hien KH 2009 den 31-01-10" xfId="1189"/>
    <cellStyle name="T_Tay Bac 1_Bieu1" xfId="1190"/>
    <cellStyle name="T_Tay Bac 1_Book1" xfId="1191"/>
    <cellStyle name="T_Tay Bac 1_Ra soat KH 2008 (chinh thuc)" xfId="1192"/>
    <cellStyle name="T_Tay Bac 1_Ra soat KH 2009 (chinh thuc o nha)" xfId="1193"/>
    <cellStyle name="T_THANH 15.10" xfId="1194"/>
    <cellStyle name="T_Tong hop so lieu" xfId="1195"/>
    <cellStyle name="T_Tong hop so lieu_02. BIEU NQDH XV" xfId="1196"/>
    <cellStyle name="T_Tong hop so lieu_BC cong trinh trong diem" xfId="1197"/>
    <cellStyle name="T_Tong hop so lieu_BC cong trinh trong diem_02. BIEU NQDH XV" xfId="1198"/>
    <cellStyle name="T_Tong hop so lieu_BC cong trinh trong diem_Bieu 6 thang nam 2012 (binh)" xfId="1199"/>
    <cellStyle name="T_Tong hop so lieu_BC cong trinh trong diem_Bieu 6 thang nam 2012 (binh)_02. BIEU NQDH XV" xfId="1200"/>
    <cellStyle name="T_Tong hop so lieu_BC cong trinh trong diem_Bieu 6 thang nam 2012 (binh)_BIEU BAO CAO KTXH 2015, PHNV 2016 (10.2015)" xfId="1201"/>
    <cellStyle name="T_Tong hop so lieu_BC cong trinh trong diem_Bieu 6 thang nam 2012 (binh)_Phu luc BC KTXH" xfId="1202"/>
    <cellStyle name="T_Tong hop so lieu_BC cong trinh trong diem_Bieu 6 thang nam 2012 (binh)_THANH 15.10" xfId="1203"/>
    <cellStyle name="T_Tong hop so lieu_BC cong trinh trong diem_Bieu 6 thang nam 2012 (binh)_Worksheet in F: BAO CAO KTXH 2015 BAO CAO CUA CAC PHONG THCL DAU TU PHAT TRIEN VA CONG TRINH TRONG DIEM (2)" xfId="1204"/>
    <cellStyle name="T_Tong hop so lieu_BC cong trinh trong diem_BIEU BAO CAO KTXH 2015, PHNV 2016 (10.2015)" xfId="1205"/>
    <cellStyle name="T_Tong hop so lieu_BC cong trinh trong diem_Phu luc BC KTXH" xfId="1206"/>
    <cellStyle name="T_Tong hop so lieu_BC cong trinh trong diem_THANH 15.10" xfId="1207"/>
    <cellStyle name="T_Tong hop so lieu_BC cong trinh trong diem_Worksheet in F: BAO CAO KTXH 2015 BAO CAO CUA CAC PHONG THCL DAU TU PHAT TRIEN VA CONG TRINH TRONG DIEM (2)" xfId="1208"/>
    <cellStyle name="T_Tong hop so lieu_BIEU BAO CAO KTXH 2015, PHNV 2016 (10.2015)" xfId="1209"/>
    <cellStyle name="T_Tong hop so lieu_Danh muc cong trinh trong diem (04.5.12) (1)" xfId="1210"/>
    <cellStyle name="T_Tong hop so lieu_Danh muc cong trinh trong diem (04.5.12) (1)_02. BIEU NQDH XV" xfId="1211"/>
    <cellStyle name="T_Tong hop so lieu_Danh muc cong trinh trong diem (04.5.12) (1)_BIEU BAO CAO KTXH 2015, PHNV 2016 (10.2015)" xfId="1212"/>
    <cellStyle name="T_Tong hop so lieu_Danh muc cong trinh trong diem (04.5.12) (1)_Phu luc BC KTXH" xfId="1213"/>
    <cellStyle name="T_Tong hop so lieu_Danh muc cong trinh trong diem (04.5.12) (1)_THANH 15.10" xfId="1214"/>
    <cellStyle name="T_Tong hop so lieu_Danh muc cong trinh trong diem (04.5.12) (1)_Worksheet in F: BAO CAO KTXH 2015 BAO CAO CUA CAC PHONG THCL DAU TU PHAT TRIEN VA CONG TRINH TRONG DIEM (2)" xfId="1215"/>
    <cellStyle name="T_Tong hop so lieu_Danh muc cong trinh trong diem (15.8.11)" xfId="1216"/>
    <cellStyle name="T_Tong hop so lieu_Danh muc cong trinh trong diem (15.8.11)_02. BIEU NQDH XV" xfId="1217"/>
    <cellStyle name="T_Tong hop so lieu_Danh muc cong trinh trong diem (15.8.11)_BIEU BAO CAO KTXH 2015, PHNV 2016 (10.2015)" xfId="1218"/>
    <cellStyle name="T_Tong hop so lieu_Danh muc cong trinh trong diem (15.8.11)_Phu luc BC KTXH" xfId="1219"/>
    <cellStyle name="T_Tong hop so lieu_Danh muc cong trinh trong diem (15.8.11)_THANH 15.10" xfId="1220"/>
    <cellStyle name="T_Tong hop so lieu_Danh muc cong trinh trong diem (15.8.11)_Worksheet in F: BAO CAO KTXH 2015 BAO CAO CUA CAC PHONG THCL DAU TU PHAT TRIEN VA CONG TRINH TRONG DIEM (2)" xfId="1221"/>
    <cellStyle name="T_Tong hop so lieu_Danh muc cong trinh trong diem (25.5.12)" xfId="1222"/>
    <cellStyle name="T_Tong hop so lieu_Danh muc cong trinh trong diem (25.5.12)_02. BIEU NQDH XV" xfId="1223"/>
    <cellStyle name="T_Tong hop so lieu_Danh muc cong trinh trong diem (25.5.12)_BIEU BAO CAO KTXH 2015, PHNV 2016 (10.2015)" xfId="1224"/>
    <cellStyle name="T_Tong hop so lieu_Danh muc cong trinh trong diem (25.5.12)_Phu luc BC KTXH" xfId="1225"/>
    <cellStyle name="T_Tong hop so lieu_Danh muc cong trinh trong diem (25.5.12)_THANH 15.10" xfId="1226"/>
    <cellStyle name="T_Tong hop so lieu_Danh muc cong trinh trong diem (25.5.12)_Worksheet in F: BAO CAO KTXH 2015 BAO CAO CUA CAC PHONG THCL DAU TU PHAT TRIEN VA CONG TRINH TRONG DIEM (2)" xfId="1227"/>
    <cellStyle name="T_Tong hop so lieu_Danh muc cong trinh trong diem (25.9.11)" xfId="1228"/>
    <cellStyle name="T_Tong hop so lieu_Danh muc cong trinh trong diem (25.9.11)_02. BIEU NQDH XV" xfId="1229"/>
    <cellStyle name="T_Tong hop so lieu_Danh muc cong trinh trong diem (25.9.11)_BIEU BAO CAO KTXH 2015, PHNV 2016 (10.2015)" xfId="1230"/>
    <cellStyle name="T_Tong hop so lieu_Danh muc cong trinh trong diem (25.9.11)_Phu luc BC KTXH" xfId="1231"/>
    <cellStyle name="T_Tong hop so lieu_Danh muc cong trinh trong diem (25.9.11)_THANH 15.10" xfId="1232"/>
    <cellStyle name="T_Tong hop so lieu_Danh muc cong trinh trong diem (25.9.11)_Worksheet in F: BAO CAO KTXH 2015 BAO CAO CUA CAC PHONG THCL DAU TU PHAT TRIEN VA CONG TRINH TRONG DIEM (2)" xfId="1233"/>
    <cellStyle name="T_Tong hop so lieu_Danh muc cong trinh trong diem (31.8.11)" xfId="1234"/>
    <cellStyle name="T_Tong hop so lieu_Danh muc cong trinh trong diem (31.8.11)_02. BIEU NQDH XV" xfId="1235"/>
    <cellStyle name="T_Tong hop so lieu_Danh muc cong trinh trong diem (31.8.11)_BIEU BAO CAO KTXH 2015, PHNV 2016 (10.2015)" xfId="1236"/>
    <cellStyle name="T_Tong hop so lieu_Danh muc cong trinh trong diem (31.8.11)_Phu luc BC KTXH" xfId="1237"/>
    <cellStyle name="T_Tong hop so lieu_Danh muc cong trinh trong diem (31.8.11)_THANH 15.10" xfId="1238"/>
    <cellStyle name="T_Tong hop so lieu_Danh muc cong trinh trong diem (31.8.11)_Worksheet in F: BAO CAO KTXH 2015 BAO CAO CUA CAC PHONG THCL DAU TU PHAT TRIEN VA CONG TRINH TRONG DIEM (2)" xfId="1239"/>
    <cellStyle name="T_Tong hop so lieu_Phu luc BC KTXH" xfId="1240"/>
    <cellStyle name="T_Tong hop so lieu_pvhung.skhdt 20117113152041 Danh muc cong trinh trong diem" xfId="1241"/>
    <cellStyle name="T_Tong hop so lieu_pvhung.skhdt 20117113152041 Danh muc cong trinh trong diem_02. BIEU NQDH XV" xfId="1242"/>
    <cellStyle name="T_Tong hop so lieu_pvhung.skhdt 20117113152041 Danh muc cong trinh trong diem_BIEU BAO CAO KTXH 2015, PHNV 2016 (10.2015)" xfId="1243"/>
    <cellStyle name="T_Tong hop so lieu_pvhung.skhdt 20117113152041 Danh muc cong trinh trong diem_Phu luc BC KTXH" xfId="1244"/>
    <cellStyle name="T_Tong hop so lieu_pvhung.skhdt 20117113152041 Danh muc cong trinh trong diem_THANH 15.10" xfId="1245"/>
    <cellStyle name="T_Tong hop so lieu_pvhung.skhdt 20117113152041 Danh muc cong trinh trong diem_Worksheet in F: BAO CAO KTXH 2015 BAO CAO CUA CAC PHONG THCL DAU TU PHAT TRIEN VA CONG TRINH TRONG DIEM (2)" xfId="1246"/>
    <cellStyle name="T_Tong hop so lieu_THANH 15.10" xfId="1247"/>
    <cellStyle name="T_Tong hop so lieu_Worksheet in C: Users Administrator AppData Roaming eOffice TMP12345S BC cong trinh trong diem 2011-2015 den thang 8-2012" xfId="1248"/>
    <cellStyle name="T_Tong hop so lieu_Worksheet in C: Users Administrator AppData Roaming eOffice TMP12345S BC cong trinh trong diem 2011-2015 den thang 8-2012_02. BIEU NQDH XV" xfId="1249"/>
    <cellStyle name="T_Tong hop so lieu_Worksheet in C: Users Administrator AppData Roaming eOffice TMP12345S BC cong trinh trong diem 2011-2015 den thang 8-2012_BIEU BAO CAO KTXH 2015, PHNV 2016 (10.2015)" xfId="1250"/>
    <cellStyle name="T_Tong hop so lieu_Worksheet in C: Users Administrator AppData Roaming eOffice TMP12345S BC cong trinh trong diem 2011-2015 den thang 8-2012_Phu luc BC KTXH" xfId="1251"/>
    <cellStyle name="T_Tong hop so lieu_Worksheet in C: Users Administrator AppData Roaming eOffice TMP12345S BC cong trinh trong diem 2011-2015 den thang 8-2012_THANH 15.10" xfId="1252"/>
    <cellStyle name="T_Tong hop so lieu_Worksheet in C: Users Administrator AppData Roaming eOffice TMP12345S BC cong trinh trong diem 2011-2015 den thang 8-2012_Worksheet in F: BAO CAO KTXH 2015 BAO CAO CUA CAC PHONG THCL DAU TU PHAT TRIEN VA CONG TRINH TRONG DIEM (2)" xfId="1253"/>
    <cellStyle name="T_Tong hop so lieu_Worksheet in F: BAO CAO KTXH 2015 BAO CAO CUA CAC PHONG THCL DAU TU PHAT TRIEN VA CONG TRINH TRONG DIEM (2)" xfId="1254"/>
    <cellStyle name="T_Tong hop theo doi von TPCP" xfId="1255"/>
    <cellStyle name="T_Tong hop theo doi von TPCP (BC)" xfId="1256"/>
    <cellStyle name="T_Tong hop theo doi von TPCP (BC)_02. BIEU NQDH XV" xfId="1257"/>
    <cellStyle name="T_Tong hop theo doi von TPCP (BC)_BIEU BAO CAO KTXH 2015, PHNV 2016 (10.2015)" xfId="1258"/>
    <cellStyle name="T_Tong hop theo doi von TPCP (BC)_Phu luc BC KTXH" xfId="1259"/>
    <cellStyle name="T_Tong hop theo doi von TPCP (BC)_THANH 15.10" xfId="1260"/>
    <cellStyle name="T_Tong hop theo doi von TPCP (BC)_Worksheet in F: BAO CAO KTXH 2015 BAO CAO CUA CAC PHONG THCL DAU TU PHAT TRIEN VA CONG TRINH TRONG DIEM (2)" xfId="1261"/>
    <cellStyle name="T_Tong hop theo doi von TPCP_02. BIEU NQDH XV" xfId="1262"/>
    <cellStyle name="T_Tong hop theo doi von TPCP_BIEU BAO CAO KTXH 2015, PHNV 2016 (10.2015)" xfId="1263"/>
    <cellStyle name="T_Tong hop theo doi von TPCP_Phu luc BC KTXH" xfId="1264"/>
    <cellStyle name="T_Tong hop theo doi von TPCP_THANH 15.10" xfId="1265"/>
    <cellStyle name="T_Tong hop theo doi von TPCP_Worksheet in F: BAO CAO KTXH 2015 BAO CAO CUA CAC PHONG THCL DAU TU PHAT TRIEN VA CONG TRINH TRONG DIEM (2)" xfId="1266"/>
    <cellStyle name="T_Worksheet in C: Users Administrator AppData Roaming eOffice TMP12345S BC cong trinh trong diem 2011-2015 den thang 8-2012" xfId="1267"/>
    <cellStyle name="T_Worksheet in C: Users Administrator AppData Roaming eOffice TMP12345S BC cong trinh trong diem 2011-2015 den thang 8-2012_02. BIEU NQDH XV" xfId="1268"/>
    <cellStyle name="T_Worksheet in C: Users Administrator AppData Roaming eOffice TMP12345S BC cong trinh trong diem 2011-2015 den thang 8-2012_BIEU BAO CAO KTXH 2015, PHNV 2016 (10.2015)" xfId="1269"/>
    <cellStyle name="T_Worksheet in C: Users Administrator AppData Roaming eOffice TMP12345S BC cong trinh trong diem 2011-2015 den thang 8-2012_Phu luc BC KTXH" xfId="1270"/>
    <cellStyle name="T_Worksheet in C: Users Administrator AppData Roaming eOffice TMP12345S BC cong trinh trong diem 2011-2015 den thang 8-2012_THANH 15.10" xfId="1271"/>
    <cellStyle name="T_Worksheet in C: Users Administrator AppData Roaming eOffice TMP12345S BC cong trinh trong diem 2011-2015 den thang 8-2012_Worksheet in F: BAO CAO KTXH 2015 BAO CAO CUA CAC PHONG THCL DAU TU PHAT TRIEN VA CONG TRINH TRONG DIEM (2)" xfId="1272"/>
    <cellStyle name="T_Worksheet in F: BAO CAO KTXH 2015 BAO CAO CUA CAC PHONG THCL DAU TU PHAT TRIEN VA CONG TRINH TRONG DIEM (2)" xfId="1273"/>
    <cellStyle name="Tentruong" xfId="1274"/>
    <cellStyle name="Text" xfId="1275"/>
    <cellStyle name="Text Indent A" xfId="1276"/>
    <cellStyle name="Text Indent B" xfId="1277"/>
    <cellStyle name="Text Indent C" xfId="1278"/>
    <cellStyle name="Text_1 Bieu 6 thang nam 2011" xfId="1279"/>
    <cellStyle name="th" xfId="1280"/>
    <cellStyle name="th 2" xfId="1281"/>
    <cellStyle name="thanh" xfId="1282"/>
    <cellStyle name="þ_x001D_ð¤_x000C_¯þ_x0014_&#13;¨þU_x0001_À_x0004_ _x0015__x000F__x0001__x0001_" xfId="1283"/>
    <cellStyle name="þ_x001D_ðK_x000C_Fý_x001B_&#13;9ýU_x0001_Ð_x0008_¦)_x0007__x0001__x0001_" xfId="1284"/>
    <cellStyle name="Thuyet minh" xfId="1285"/>
    <cellStyle name="Title" xfId="1286"/>
    <cellStyle name="Title 2" xfId="1287"/>
    <cellStyle name="Tong so" xfId="1288"/>
    <cellStyle name="tong so 1" xfId="1289"/>
    <cellStyle name="Tong so_phu luc 6 thang gui bo" xfId="1290"/>
    <cellStyle name="Total" xfId="1291"/>
    <cellStyle name="Total 2" xfId="1292"/>
    <cellStyle name="viet" xfId="1293"/>
    <cellStyle name="viet 2" xfId="1294"/>
    <cellStyle name="viet2" xfId="1295"/>
    <cellStyle name="viet2 2" xfId="1296"/>
    <cellStyle name="VN new romanNormal" xfId="1297"/>
    <cellStyle name="VN time new roman" xfId="1298"/>
    <cellStyle name="vnbo" xfId="1299"/>
    <cellStyle name="vnhead1" xfId="1300"/>
    <cellStyle name="vnhead2" xfId="1301"/>
    <cellStyle name="vnhead3" xfId="1302"/>
    <cellStyle name="vnhead4" xfId="1303"/>
    <cellStyle name="vntxt1" xfId="1304"/>
    <cellStyle name="vntxt1 2" xfId="1305"/>
    <cellStyle name="vntxt2" xfId="1306"/>
    <cellStyle name="Währung [0]_68574_Materialbedarfsliste" xfId="1307"/>
    <cellStyle name="Währung_68574_Materialbedarfsliste" xfId="1308"/>
    <cellStyle name="Warning Text" xfId="1309"/>
    <cellStyle name="Warning Text 2" xfId="1310"/>
    <cellStyle name="xuan" xfId="1311"/>
    <cellStyle name="เครื่องหมายสกุลเงิน [0]_FTC_OFFER" xfId="1312"/>
    <cellStyle name="เครื่องหมายสกุลเงิน_FTC_OFFER" xfId="1313"/>
    <cellStyle name="ปกติ_FTC_OFFER" xfId="1314"/>
    <cellStyle name=" [0.00]_ Att. 1- Cover" xfId="1315"/>
    <cellStyle name="_ Att. 1- Cover" xfId="1316"/>
    <cellStyle name="?_ Att. 1- Cover" xfId="1317"/>
    <cellStyle name="똿뗦먛귟 [0.00]_PRODUCT DETAIL Q1" xfId="1318"/>
    <cellStyle name="똿뗦먛귟_PRODUCT DETAIL Q1" xfId="1319"/>
    <cellStyle name="믅됞 [0.00]_PRODUCT DETAIL Q1" xfId="1320"/>
    <cellStyle name="믅됞_PRODUCT DETAIL Q1" xfId="1321"/>
    <cellStyle name="백분율_95" xfId="1322"/>
    <cellStyle name="뷭?_BOOKSHIP" xfId="1323"/>
    <cellStyle name="콤마 [ - 유형1" xfId="1324"/>
    <cellStyle name="콤마 [ - 유형2" xfId="1325"/>
    <cellStyle name="콤마 [ - 유형3" xfId="1326"/>
    <cellStyle name="콤마 [ - 유형4" xfId="1327"/>
    <cellStyle name="콤마 [ - 유형5" xfId="1328"/>
    <cellStyle name="콤마 [ - 유형6" xfId="1329"/>
    <cellStyle name="콤마 [ - 유형7" xfId="1330"/>
    <cellStyle name="콤마 [ - 유형8" xfId="1331"/>
    <cellStyle name="콤마 [0]_ 비목별 월별기술 " xfId="1332"/>
    <cellStyle name="콤마_ 비목별 월별기술 " xfId="1333"/>
    <cellStyle name="통화 [0]_1202" xfId="1334"/>
    <cellStyle name="통화_1202" xfId="1335"/>
    <cellStyle name="표준_(정보부문)월별인원계획" xfId="1336"/>
    <cellStyle name="표준_kc-elec system check list" xfId="1337"/>
    <cellStyle name="一般_00Q3902REV.1" xfId="1338"/>
    <cellStyle name="千分位[0]_00Q3902REV.1" xfId="1339"/>
    <cellStyle name="千分位_00Q3902REV.1" xfId="1340"/>
    <cellStyle name="桁区切り [0.00]_List-dwg瑩畳䵜楡" xfId="1341"/>
    <cellStyle name="桁区切り_List-dwgist-" xfId="1342"/>
    <cellStyle name="標準_List-dwgis" xfId="1343"/>
    <cellStyle name="貨幣 [0]_00Q3902REV.1" xfId="1344"/>
    <cellStyle name="貨幣[0]_BRE" xfId="1345"/>
    <cellStyle name="貨幣_00Q3902REV.1" xfId="1346"/>
    <cellStyle name="通貨 [0.00]_List-dwgwg" xfId="1347"/>
    <cellStyle name="通貨_List-dwgis" xfId="13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20D%20may%20DINH\Dinh\BC%20nam%202006%20Dinh%20thuc%20hien\UB\nam2007\Dien%20thuong%20ph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1\c\Bao%20gia%20E-mai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VAN%20THO\QUYET%20TOAN%202007\Documents%20and%20Settings\tvqminh\My%20Documents\Btsau\TNLONG\Thi%20nghiem\TN%20Tra%20cot_tra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 val="00000000"/>
      <sheetName val="00000001"/>
      <sheetName val="00000002"/>
      <sheetName val="00000003"/>
      <sheetName val="00000004"/>
      <sheetName val="2001"/>
      <sheetName val="T.H 01"/>
      <sheetName val="2000"/>
      <sheetName val="XL4Poppy"/>
      <sheetName val="NMQII-100"/>
      <sheetName val="NMQII"/>
      <sheetName val="MTQII"/>
      <sheetName val="CTYQII"/>
      <sheetName val="PTVT goc"/>
      <sheetName val="DG goc"/>
      <sheetName val="CLVL goc"/>
      <sheetName val="khoi luong"/>
      <sheetName val="ptxd"/>
      <sheetName val="ptnuoc"/>
      <sheetName val="bu gia"/>
      <sheetName val="tong hop"/>
      <sheetName val="bien ban"/>
      <sheetName val="bia"/>
      <sheetName val="10000000"/>
      <sheetName val="20000000"/>
      <sheetName val="QuyI"/>
      <sheetName val="QuyII"/>
      <sheetName val="QUYIII"/>
      <sheetName val="QUYIV"/>
      <sheetName val="quy1"/>
      <sheetName val="QUY2"/>
      <sheetName val="QUY3"/>
      <sheetName val="QUY4"/>
      <sheetName val="Sheet10"/>
      <sheetName val="Sheet11"/>
      <sheetName val="Sheet12"/>
      <sheetName val="Sheet13"/>
      <sheetName val="Sheet14"/>
      <sheetName val="Sheet15"/>
      <sheetName val="Sheet16"/>
      <sheetName val="#REF"/>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Sheet5"/>
      <sheetName val="Sheet6"/>
      <sheetName val="Sheet7"/>
      <sheetName val="Sheet8"/>
      <sheetName val="Sheet9"/>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hang_1"/>
      <sheetName val="Thang_2"/>
      <sheetName val="Thang_3"/>
      <sheetName val="Thang_4"/>
      <sheetName val="Chitiet"/>
      <sheetName val="PTich"/>
      <sheetName val="TongHop"/>
      <sheetName val="NhapCN"/>
      <sheetName val="THBaocao"/>
      <sheetName val="THThang"/>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NC"/>
      <sheetName val="VL"/>
      <sheetName val="THDT"/>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T8"/>
      <sheetName val="TH8T"/>
      <sheetName val="T9"/>
      <sheetName val="T10"/>
      <sheetName val="VT10"/>
      <sheetName val="VT11"/>
      <sheetName val="VT11 (2)"/>
      <sheetName val="q2"/>
      <sheetName val="q3"/>
      <sheetName val="q4"/>
      <sheetName val="BKBL"/>
      <sheetName val="DG"/>
      <sheetName val="SLX"/>
      <sheetName val="SLN"/>
      <sheetName val="SLT"/>
      <sheetName val="BKLCVT"/>
      <sheetName val="HH"/>
      <sheetName val="TK"/>
      <sheetName val="Sheet3 (2)"/>
      <sheetName val="CPTK"/>
      <sheetName val="DMTK"/>
      <sheetName val="DGiaCTiet"/>
      <sheetName val="DTCT"/>
      <sheetName val="THKP (2)"/>
      <sheetName val="N1111"/>
      <sheetName val="C1111"/>
      <sheetName val="1121"/>
      <sheetName val="daura"/>
      <sheetName val="dauvao"/>
      <sheetName val="Gia da dam"/>
      <sheetName val="Gia VLXD"/>
      <sheetName val="THQT"/>
      <sheetName val="CT HT"/>
      <sheetName val="B tinh"/>
      <sheetName val="XD"/>
      <sheetName val="TH VT A"/>
      <sheetName val="CAN DOI"/>
      <sheetName val="PTPT"/>
      <sheetName val="TK 141"/>
      <sheetName val="NO CTy"/>
      <sheetName val="XL4Test5"/>
      <sheetName val="Chart1"/>
      <sheetName val="Phantich"/>
      <sheetName val="Toan_DA"/>
      <sheetName val="2004"/>
      <sheetName val="2005"/>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Lu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TM"/>
      <sheetName val="BU-gian"/>
      <sheetName val="Bu-Ha"/>
      <sheetName val="Gia DAN"/>
      <sheetName val="Dan"/>
      <sheetName val="Cuoc"/>
      <sheetName val="Bugia"/>
      <sheetName val="VT"/>
      <sheetName val="KL57"/>
      <sheetName val="THop"/>
      <sheetName val="GTXL "/>
      <sheetName val="ptdg"/>
      <sheetName val="vc-tau"/>
      <sheetName val="O-to"/>
      <sheetName val="gia"/>
      <sheetName val="KS"/>
      <sheetName val="DGKS"/>
      <sheetName val="TKP-Hang"/>
      <sheetName val="TH-hang"/>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Gia VL"/>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Vat Lieu "/>
      <sheetName val="CP3-3nhip(L=130,423m)"/>
      <sheetName val="KLTB- 3"/>
      <sheetName val="CP5-3nhip(L=130,27m)"/>
      <sheetName val="KLTB- 5"/>
      <sheetName val="CP6-4nhip(L=170,40m)"/>
      <sheetName val="GTXL(TT03+04)"/>
      <sheetName val="KLTB- 6"/>
      <sheetName val="T12-01"/>
      <sheetName val="T1-02"/>
      <sheetName val="T5"/>
      <sheetName val="T6"/>
      <sheetName val="T7"/>
      <sheetName val="T11"/>
      <sheetName val="T12"/>
      <sheetName val="CTCN"/>
      <sheetName val="QTHD"/>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P6-4nhip(L=170,5e)(OK)"/>
      <sheetName val="phu luc "/>
      <sheetName val="PT VT "/>
      <sheetName val="c. lech v t"/>
      <sheetName val="Q.Tc.xanh  "/>
      <sheetName val="Tang giam KL "/>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Tien ung"/>
      <sheetName val="PHONG"/>
      <sheetName val="phi luong3"/>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Q1-02"/>
      <sheetName val="Q2-02"/>
      <sheetName val="Q3-02"/>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Tach XL"/>
      <sheetName val="KL cau Bac Phu Cat"/>
      <sheetName val="Dam, mo, tru"/>
      <sheetName val="Tuong chan"/>
      <sheetName val="dgchitiet-cau"/>
      <sheetName val="GTXL(03)"/>
      <sheetName val="CPXD(03+04)"/>
      <sheetName val="dgphu"/>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ZThotNot-CD-TBien&amp;tramChauDoc"/>
      <sheetName val="Tram220ChauDoc-M2"/>
      <sheetName val="Tram220BenTre-M1&amp;2"/>
      <sheetName val="Tram220LongAn-M1&amp;2"/>
      <sheetName val="Tram220MyTho-M2"/>
      <sheetName val="DZ220TDinh-TBang-nantuyen"/>
      <sheetName val="DZ110ChauDoc-TriTon"/>
      <sheetName val="Tram110TriTon"/>
      <sheetName val="DZ110DucHoa-TrangBang"/>
      <sheetName val="DZ110XuanTruong-DucLinh"/>
      <sheetName val="DZ&amp;Tram110BinhHoa-AnPhu"/>
      <sheetName val="Tram110BauBeo&amp;DN"/>
      <sheetName val="Sheat1"/>
      <sheetName val="HC)13"/>
      <sheetName val="sent to"/>
      <sheetName val="THKPBXSon4.5.03"/>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H2"/>
      <sheetName val="b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5-HT dien luoi goc"/>
      <sheetName val="25-HT&amp;QH dien luoi"/>
      <sheetName val="25-HT dien luoi tk"/>
      <sheetName val="26-QH luoi dien"/>
      <sheetName val="Sheet1"/>
      <sheetName val="Sheet2"/>
      <sheetName val="Sheet3"/>
      <sheetName val="XL4Poppy"/>
      <sheetName val="00000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aq "/>
      <sheetName val="Linh kien + CMS PC"/>
      <sheetName val="#REF!"/>
      <sheetName val="#REF"/>
      <sheetName val="tra-vat-lieu"/>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HAT1"/>
      <sheetName val="DOCHAT2"/>
      <sheetName val="DNTC"/>
      <sheetName val="Compressive_strength (gun)1"/>
      <sheetName val="Compressive_strength (gun)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O240"/>
  <sheetViews>
    <sheetView zoomScalePageLayoutView="0" workbookViewId="0" topLeftCell="A1">
      <pane xSplit="2" ySplit="7" topLeftCell="C31" activePane="bottomRight" state="frozen"/>
      <selection pane="topLeft" activeCell="A1" sqref="A1"/>
      <selection pane="topRight" activeCell="C1" sqref="C1"/>
      <selection pane="bottomLeft" activeCell="A8" sqref="A8"/>
      <selection pane="bottomRight" activeCell="B7" sqref="B7"/>
    </sheetView>
  </sheetViews>
  <sheetFormatPr defaultColWidth="8.796875" defaultRowHeight="15"/>
  <cols>
    <col min="1" max="1" width="37.3984375" style="9" customWidth="1"/>
    <col min="2" max="2" width="11.09765625" style="9" customWidth="1"/>
    <col min="3" max="3" width="11.5" style="116" customWidth="1"/>
    <col min="4" max="4" width="12" style="116" customWidth="1"/>
    <col min="5" max="5" width="10.69921875" style="116" customWidth="1"/>
    <col min="6" max="6" width="9.69921875" style="116" customWidth="1"/>
    <col min="7" max="7" width="11.69921875" style="116" customWidth="1"/>
    <col min="8" max="8" width="11.59765625" style="83" hidden="1" customWidth="1"/>
    <col min="9" max="9" width="11.09765625" style="9" hidden="1" customWidth="1"/>
    <col min="10" max="10" width="11.3984375" style="9" hidden="1" customWidth="1"/>
    <col min="11" max="11" width="15.19921875" style="9" customWidth="1"/>
    <col min="12" max="12" width="12.69921875" style="9" customWidth="1"/>
    <col min="13" max="13" width="12.09765625" style="9" customWidth="1"/>
    <col min="14" max="14" width="17.3984375" style="9" customWidth="1"/>
    <col min="15" max="15" width="10.19921875" style="9" bestFit="1" customWidth="1"/>
    <col min="16" max="16" width="7.3984375" style="9" bestFit="1" customWidth="1"/>
    <col min="17" max="16384" width="9" style="9" customWidth="1"/>
  </cols>
  <sheetData>
    <row r="1" spans="1:7" ht="19.5" customHeight="1">
      <c r="A1" s="81" t="s">
        <v>217</v>
      </c>
      <c r="B1" s="13"/>
      <c r="C1" s="82"/>
      <c r="D1" s="82"/>
      <c r="E1" s="82"/>
      <c r="F1" s="82"/>
      <c r="G1" s="82"/>
    </row>
    <row r="2" spans="1:7" ht="15" customHeight="1">
      <c r="A2" s="13"/>
      <c r="B2" s="13"/>
      <c r="C2" s="82"/>
      <c r="D2" s="82"/>
      <c r="E2" s="82"/>
      <c r="F2" s="82"/>
      <c r="G2" s="82"/>
    </row>
    <row r="3" spans="1:9" ht="18" customHeight="1">
      <c r="A3" s="284" t="s">
        <v>265</v>
      </c>
      <c r="B3" s="284"/>
      <c r="C3" s="284"/>
      <c r="D3" s="284"/>
      <c r="E3" s="284"/>
      <c r="F3" s="284"/>
      <c r="G3" s="284"/>
      <c r="I3" s="84"/>
    </row>
    <row r="4" spans="1:7" ht="14.25" customHeight="1">
      <c r="A4" s="85"/>
      <c r="B4" s="85"/>
      <c r="C4" s="86"/>
      <c r="D4" s="86"/>
      <c r="E4" s="86"/>
      <c r="F4" s="86"/>
      <c r="G4" s="86"/>
    </row>
    <row r="5" spans="1:10" ht="36.75" customHeight="1">
      <c r="A5" s="285"/>
      <c r="B5" s="285" t="s">
        <v>40</v>
      </c>
      <c r="C5" s="285" t="s">
        <v>269</v>
      </c>
      <c r="D5" s="285"/>
      <c r="E5" s="285"/>
      <c r="F5" s="285" t="s">
        <v>271</v>
      </c>
      <c r="G5" s="285"/>
      <c r="H5" s="284"/>
      <c r="I5" s="13"/>
      <c r="J5" s="13"/>
    </row>
    <row r="6" spans="1:10" ht="35.25" customHeight="1">
      <c r="A6" s="285"/>
      <c r="B6" s="285"/>
      <c r="C6" s="87" t="s">
        <v>57</v>
      </c>
      <c r="D6" s="87" t="s">
        <v>266</v>
      </c>
      <c r="E6" s="87" t="s">
        <v>267</v>
      </c>
      <c r="F6" s="87" t="s">
        <v>57</v>
      </c>
      <c r="G6" s="87" t="s">
        <v>63</v>
      </c>
      <c r="H6" s="284"/>
      <c r="I6" s="13"/>
      <c r="J6" s="13"/>
    </row>
    <row r="7" spans="1:10" ht="24.75" customHeight="1">
      <c r="A7" s="88" t="s">
        <v>74</v>
      </c>
      <c r="B7" s="89"/>
      <c r="C7" s="90"/>
      <c r="D7" s="90"/>
      <c r="E7" s="90"/>
      <c r="F7" s="90"/>
      <c r="G7" s="90"/>
      <c r="H7" s="45"/>
      <c r="I7" s="13"/>
      <c r="J7" s="13"/>
    </row>
    <row r="8" spans="1:10" ht="30" customHeight="1">
      <c r="A8" s="6" t="s">
        <v>156</v>
      </c>
      <c r="B8" s="7" t="s">
        <v>33</v>
      </c>
      <c r="C8" s="201">
        <v>12300</v>
      </c>
      <c r="D8" s="201"/>
      <c r="E8" s="202">
        <f>SUM(E9:E12)</f>
        <v>4704.536</v>
      </c>
      <c r="F8" s="243">
        <f>E8/C8*100</f>
        <v>38.248260162601625</v>
      </c>
      <c r="G8" s="243">
        <v>107.52</v>
      </c>
      <c r="H8" s="17"/>
      <c r="I8" s="13"/>
      <c r="J8" s="13"/>
    </row>
    <row r="9" spans="1:14" ht="24.75" customHeight="1">
      <c r="A9" s="11" t="s">
        <v>75</v>
      </c>
      <c r="B9" s="12" t="s">
        <v>42</v>
      </c>
      <c r="C9" s="22">
        <v>3040</v>
      </c>
      <c r="D9" s="22"/>
      <c r="E9" s="206">
        <v>690.609</v>
      </c>
      <c r="F9" s="64">
        <f aca="true" t="shared" si="0" ref="F9:F17">E9/C9*100</f>
        <v>22.717401315789477</v>
      </c>
      <c r="G9" s="64">
        <v>104.52</v>
      </c>
      <c r="H9" s="17"/>
      <c r="I9" s="13"/>
      <c r="J9" s="13"/>
      <c r="K9" s="20"/>
      <c r="L9" s="20"/>
      <c r="M9" s="20"/>
      <c r="N9" s="20"/>
    </row>
    <row r="10" spans="1:14" ht="24.75" customHeight="1">
      <c r="A10" s="11" t="s">
        <v>76</v>
      </c>
      <c r="B10" s="12" t="s">
        <v>42</v>
      </c>
      <c r="C10" s="22">
        <v>3210</v>
      </c>
      <c r="D10" s="22"/>
      <c r="E10" s="206">
        <v>1299.302</v>
      </c>
      <c r="F10" s="64">
        <f t="shared" si="0"/>
        <v>40.47669781931464</v>
      </c>
      <c r="G10" s="64">
        <v>114.85</v>
      </c>
      <c r="H10" s="17"/>
      <c r="I10" s="13"/>
      <c r="J10" s="13"/>
      <c r="K10" s="20"/>
      <c r="L10" s="20"/>
      <c r="N10" s="20"/>
    </row>
    <row r="11" spans="1:14" ht="24.75" customHeight="1">
      <c r="A11" s="11" t="s">
        <v>159</v>
      </c>
      <c r="B11" s="12" t="s">
        <v>42</v>
      </c>
      <c r="C11" s="22">
        <v>5130</v>
      </c>
      <c r="D11" s="22"/>
      <c r="E11" s="206">
        <v>2267.304</v>
      </c>
      <c r="F11" s="64">
        <f t="shared" si="0"/>
        <v>44.19695906432749</v>
      </c>
      <c r="G11" s="64">
        <v>104.65</v>
      </c>
      <c r="H11" s="17"/>
      <c r="I11" s="13"/>
      <c r="J11" s="13"/>
      <c r="K11" s="20"/>
      <c r="L11" s="44"/>
      <c r="N11" s="20"/>
    </row>
    <row r="12" spans="1:14" ht="24.75" customHeight="1">
      <c r="A12" s="11" t="s">
        <v>157</v>
      </c>
      <c r="B12" s="12" t="s">
        <v>42</v>
      </c>
      <c r="C12" s="22">
        <f>C8-C9-C10-C11</f>
        <v>920</v>
      </c>
      <c r="D12" s="22"/>
      <c r="E12" s="206">
        <v>447.321</v>
      </c>
      <c r="F12" s="64">
        <f t="shared" si="0"/>
        <v>48.62184782608696</v>
      </c>
      <c r="G12" s="64">
        <v>107.26</v>
      </c>
      <c r="H12" s="17"/>
      <c r="I12" s="13"/>
      <c r="J12" s="13"/>
      <c r="K12" s="20"/>
      <c r="L12" s="44"/>
      <c r="N12" s="20"/>
    </row>
    <row r="13" spans="1:12" ht="31.5">
      <c r="A13" s="6" t="s">
        <v>155</v>
      </c>
      <c r="B13" s="7" t="s">
        <v>33</v>
      </c>
      <c r="C13" s="201">
        <v>18140</v>
      </c>
      <c r="D13" s="201"/>
      <c r="E13" s="202">
        <f>SUM(E14:E17)</f>
        <v>6664.621</v>
      </c>
      <c r="F13" s="243">
        <f t="shared" si="0"/>
        <v>36.73991730981257</v>
      </c>
      <c r="G13" s="243"/>
      <c r="H13" s="17"/>
      <c r="I13" s="13"/>
      <c r="J13" s="13"/>
      <c r="L13" s="20"/>
    </row>
    <row r="14" spans="1:10" ht="24.75" customHeight="1">
      <c r="A14" s="11" t="s">
        <v>77</v>
      </c>
      <c r="B14" s="12" t="s">
        <v>42</v>
      </c>
      <c r="C14" s="22">
        <v>5100</v>
      </c>
      <c r="D14" s="22"/>
      <c r="E14" s="206">
        <v>1091.707</v>
      </c>
      <c r="F14" s="64">
        <f t="shared" si="0"/>
        <v>21.406019607843138</v>
      </c>
      <c r="G14" s="64"/>
      <c r="H14" s="17"/>
      <c r="I14" s="13"/>
      <c r="J14" s="13"/>
    </row>
    <row r="15" spans="1:10" ht="24.75" customHeight="1">
      <c r="A15" s="11" t="s">
        <v>76</v>
      </c>
      <c r="B15" s="12" t="s">
        <v>42</v>
      </c>
      <c r="C15" s="22">
        <v>4530</v>
      </c>
      <c r="D15" s="22"/>
      <c r="E15" s="206">
        <v>1859.375</v>
      </c>
      <c r="F15" s="64">
        <f t="shared" si="0"/>
        <v>41.04580573951434</v>
      </c>
      <c r="G15" s="64"/>
      <c r="H15" s="17"/>
      <c r="I15" s="13"/>
      <c r="J15" s="13"/>
    </row>
    <row r="16" spans="1:10" ht="24.75" customHeight="1">
      <c r="A16" s="11" t="s">
        <v>159</v>
      </c>
      <c r="B16" s="12" t="s">
        <v>42</v>
      </c>
      <c r="C16" s="22">
        <v>7100</v>
      </c>
      <c r="D16" s="22"/>
      <c r="E16" s="206">
        <v>3069.767</v>
      </c>
      <c r="F16" s="64">
        <f t="shared" si="0"/>
        <v>43.23615492957747</v>
      </c>
      <c r="G16" s="64"/>
      <c r="H16" s="17"/>
      <c r="I16" s="13"/>
      <c r="J16" s="13"/>
    </row>
    <row r="17" spans="1:10" ht="24.75" customHeight="1">
      <c r="A17" s="11" t="s">
        <v>157</v>
      </c>
      <c r="B17" s="12" t="s">
        <v>42</v>
      </c>
      <c r="C17" s="22">
        <f>C13-C14-C15-C16</f>
        <v>1410</v>
      </c>
      <c r="D17" s="22"/>
      <c r="E17" s="206">
        <v>643.772</v>
      </c>
      <c r="F17" s="64">
        <f t="shared" si="0"/>
        <v>45.657588652482275</v>
      </c>
      <c r="G17" s="64"/>
      <c r="H17" s="17"/>
      <c r="I17" s="13"/>
      <c r="J17" s="13"/>
    </row>
    <row r="18" spans="1:10" ht="31.5">
      <c r="A18" s="6" t="s">
        <v>158</v>
      </c>
      <c r="B18" s="7" t="s">
        <v>37</v>
      </c>
      <c r="C18" s="244">
        <v>100</v>
      </c>
      <c r="D18" s="46"/>
      <c r="E18" s="46">
        <f>SUM(E19:E22)</f>
        <v>100</v>
      </c>
      <c r="F18" s="243"/>
      <c r="G18" s="243"/>
      <c r="H18" s="45"/>
      <c r="I18" s="13"/>
      <c r="J18" s="13"/>
    </row>
    <row r="19" spans="1:10" ht="24.75" customHeight="1">
      <c r="A19" s="11" t="s">
        <v>75</v>
      </c>
      <c r="B19" s="12" t="s">
        <v>37</v>
      </c>
      <c r="C19" s="245" t="s">
        <v>282</v>
      </c>
      <c r="D19" s="245"/>
      <c r="E19" s="245">
        <v>16.38</v>
      </c>
      <c r="F19" s="64"/>
      <c r="G19" s="64"/>
      <c r="H19" s="45"/>
      <c r="I19" s="13"/>
      <c r="J19" s="13"/>
    </row>
    <row r="20" spans="1:10" ht="24.75" customHeight="1">
      <c r="A20" s="11" t="s">
        <v>76</v>
      </c>
      <c r="B20" s="12" t="s">
        <v>37</v>
      </c>
      <c r="C20" s="245" t="s">
        <v>283</v>
      </c>
      <c r="D20" s="245"/>
      <c r="E20" s="168">
        <v>27.9</v>
      </c>
      <c r="F20" s="64"/>
      <c r="G20" s="64"/>
      <c r="H20" s="45"/>
      <c r="I20" s="13"/>
      <c r="J20" s="13"/>
    </row>
    <row r="21" spans="1:10" ht="24.75" customHeight="1">
      <c r="A21" s="11" t="s">
        <v>159</v>
      </c>
      <c r="B21" s="12" t="s">
        <v>37</v>
      </c>
      <c r="C21" s="245" t="s">
        <v>284</v>
      </c>
      <c r="D21" s="245"/>
      <c r="E21" s="168">
        <v>46.06</v>
      </c>
      <c r="F21" s="64"/>
      <c r="G21" s="64"/>
      <c r="H21" s="45"/>
      <c r="I21" s="13"/>
      <c r="J21" s="13"/>
    </row>
    <row r="22" spans="1:10" ht="24.75" customHeight="1">
      <c r="A22" s="11" t="s">
        <v>157</v>
      </c>
      <c r="B22" s="12" t="s">
        <v>37</v>
      </c>
      <c r="C22" s="246"/>
      <c r="D22" s="246"/>
      <c r="E22" s="168">
        <v>9.66</v>
      </c>
      <c r="F22" s="64"/>
      <c r="G22" s="64"/>
      <c r="H22" s="45"/>
      <c r="I22" s="13"/>
      <c r="J22" s="13"/>
    </row>
    <row r="23" spans="1:10" ht="24.75" customHeight="1" hidden="1">
      <c r="A23" s="6" t="s">
        <v>285</v>
      </c>
      <c r="B23" s="7" t="s">
        <v>56</v>
      </c>
      <c r="C23" s="201"/>
      <c r="D23" s="201"/>
      <c r="E23" s="201"/>
      <c r="F23" s="243"/>
      <c r="G23" s="243"/>
      <c r="H23" s="17"/>
      <c r="I23" s="13"/>
      <c r="J23" s="13"/>
    </row>
    <row r="24" spans="1:10" ht="33.75" customHeight="1" hidden="1">
      <c r="A24" s="6" t="s">
        <v>185</v>
      </c>
      <c r="B24" s="7" t="s">
        <v>37</v>
      </c>
      <c r="C24" s="247"/>
      <c r="D24" s="247"/>
      <c r="E24" s="46"/>
      <c r="F24" s="243"/>
      <c r="G24" s="243"/>
      <c r="H24" s="45"/>
      <c r="I24" s="13"/>
      <c r="J24" s="13"/>
    </row>
    <row r="25" spans="1:11" ht="18.75" customHeight="1">
      <c r="A25" s="6" t="s">
        <v>78</v>
      </c>
      <c r="B25" s="12"/>
      <c r="C25" s="168"/>
      <c r="D25" s="168"/>
      <c r="E25" s="168"/>
      <c r="F25" s="64"/>
      <c r="G25" s="64"/>
      <c r="H25" s="45"/>
      <c r="I25" s="13"/>
      <c r="J25" s="13"/>
      <c r="K25" s="13"/>
    </row>
    <row r="26" spans="1:11" ht="18.75" customHeight="1">
      <c r="A26" s="6" t="s">
        <v>79</v>
      </c>
      <c r="B26" s="12"/>
      <c r="C26" s="168"/>
      <c r="D26" s="168"/>
      <c r="E26" s="168"/>
      <c r="F26" s="64"/>
      <c r="G26" s="64"/>
      <c r="H26" s="45"/>
      <c r="I26" s="49"/>
      <c r="J26" s="13"/>
      <c r="K26" s="13"/>
    </row>
    <row r="27" spans="1:11" ht="18.75" customHeight="1">
      <c r="A27" s="6" t="s">
        <v>80</v>
      </c>
      <c r="B27" s="12"/>
      <c r="C27" s="168"/>
      <c r="D27" s="168"/>
      <c r="E27" s="168"/>
      <c r="F27" s="64"/>
      <c r="G27" s="64"/>
      <c r="H27" s="45"/>
      <c r="I27" s="13"/>
      <c r="J27" s="13"/>
      <c r="K27" s="13"/>
    </row>
    <row r="28" spans="1:11" ht="24.75" customHeight="1">
      <c r="A28" s="6" t="s">
        <v>186</v>
      </c>
      <c r="B28" s="12"/>
      <c r="C28" s="168"/>
      <c r="D28" s="168"/>
      <c r="E28" s="168"/>
      <c r="F28" s="64"/>
      <c r="G28" s="64"/>
      <c r="H28" s="45"/>
      <c r="I28" s="13"/>
      <c r="J28" s="50"/>
      <c r="K28" s="13"/>
    </row>
    <row r="29" spans="1:11" ht="24.75" customHeight="1">
      <c r="A29" s="11" t="s">
        <v>81</v>
      </c>
      <c r="B29" s="51" t="s">
        <v>64</v>
      </c>
      <c r="C29" s="52">
        <v>10842.5</v>
      </c>
      <c r="D29" s="52">
        <v>11464.2</v>
      </c>
      <c r="E29" s="52">
        <v>11249</v>
      </c>
      <c r="F29" s="64">
        <f>E29/C29*100</f>
        <v>103.74913534701406</v>
      </c>
      <c r="G29" s="64">
        <v>99.1</v>
      </c>
      <c r="H29" s="53"/>
      <c r="I29" s="54"/>
      <c r="J29" s="49"/>
      <c r="K29" s="13"/>
    </row>
    <row r="30" spans="1:11" ht="24.75" customHeight="1">
      <c r="A30" s="55" t="s">
        <v>82</v>
      </c>
      <c r="B30" s="51"/>
      <c r="C30" s="52"/>
      <c r="D30" s="52"/>
      <c r="E30" s="52"/>
      <c r="F30" s="64"/>
      <c r="G30" s="64"/>
      <c r="H30" s="45"/>
      <c r="I30" s="54"/>
      <c r="J30" s="13"/>
      <c r="K30" s="13"/>
    </row>
    <row r="31" spans="1:10" ht="24.75" customHeight="1">
      <c r="A31" s="11" t="s">
        <v>83</v>
      </c>
      <c r="B31" s="51" t="s">
        <v>41</v>
      </c>
      <c r="C31" s="52">
        <v>7249</v>
      </c>
      <c r="D31" s="52">
        <v>8131</v>
      </c>
      <c r="E31" s="52">
        <v>8204</v>
      </c>
      <c r="F31" s="64">
        <f aca="true" t="shared" si="1" ref="F31:F43">E31/C31*100</f>
        <v>113.1742309284039</v>
      </c>
      <c r="G31" s="64">
        <v>98.5</v>
      </c>
      <c r="H31" s="53"/>
      <c r="I31" s="54"/>
      <c r="J31" s="23"/>
    </row>
    <row r="32" spans="1:11" ht="24.75" customHeight="1">
      <c r="A32" s="11" t="s">
        <v>84</v>
      </c>
      <c r="B32" s="51" t="s">
        <v>39</v>
      </c>
      <c r="C32" s="52">
        <v>32285</v>
      </c>
      <c r="D32" s="52"/>
      <c r="E32" s="52">
        <v>36601</v>
      </c>
      <c r="F32" s="64">
        <f t="shared" si="1"/>
        <v>113.36843735480872</v>
      </c>
      <c r="G32" s="64">
        <v>108.4</v>
      </c>
      <c r="H32" s="56"/>
      <c r="I32" s="50"/>
      <c r="J32" s="57"/>
      <c r="K32" s="58"/>
    </row>
    <row r="33" spans="1:10" ht="24.75" customHeight="1">
      <c r="A33" s="11" t="s">
        <v>85</v>
      </c>
      <c r="B33" s="51"/>
      <c r="C33" s="52"/>
      <c r="D33" s="52"/>
      <c r="E33" s="52"/>
      <c r="F33" s="64"/>
      <c r="G33" s="64"/>
      <c r="H33" s="45"/>
      <c r="I33" s="54"/>
      <c r="J33" s="13"/>
    </row>
    <row r="34" spans="1:11" ht="24.75" customHeight="1">
      <c r="A34" s="11" t="s">
        <v>86</v>
      </c>
      <c r="B34" s="51" t="s">
        <v>41</v>
      </c>
      <c r="C34" s="52">
        <v>6130</v>
      </c>
      <c r="D34" s="52">
        <v>7135</v>
      </c>
      <c r="E34" s="52">
        <v>7135</v>
      </c>
      <c r="F34" s="64">
        <f t="shared" si="1"/>
        <v>116.394779771615</v>
      </c>
      <c r="G34" s="64">
        <v>96.6</v>
      </c>
      <c r="H34" s="56"/>
      <c r="I34" s="54"/>
      <c r="J34" s="30"/>
      <c r="K34" s="59"/>
    </row>
    <row r="35" spans="1:11" ht="24.75" customHeight="1">
      <c r="A35" s="11" t="s">
        <v>87</v>
      </c>
      <c r="B35" s="51" t="s">
        <v>59</v>
      </c>
      <c r="C35" s="52">
        <v>47</v>
      </c>
      <c r="D35" s="52"/>
      <c r="E35" s="60">
        <v>46.5</v>
      </c>
      <c r="F35" s="64">
        <f t="shared" si="1"/>
        <v>98.93617021276596</v>
      </c>
      <c r="G35" s="64">
        <v>111.9</v>
      </c>
      <c r="H35" s="61"/>
      <c r="I35" s="54"/>
      <c r="J35" s="57"/>
      <c r="K35" s="59"/>
    </row>
    <row r="36" spans="1:10" ht="24.75" customHeight="1">
      <c r="A36" s="11" t="s">
        <v>88</v>
      </c>
      <c r="B36" s="51" t="s">
        <v>39</v>
      </c>
      <c r="C36" s="52">
        <v>28811</v>
      </c>
      <c r="D36" s="52"/>
      <c r="E36" s="52">
        <v>33170</v>
      </c>
      <c r="F36" s="64">
        <f t="shared" si="1"/>
        <v>115.12963798549166</v>
      </c>
      <c r="G36" s="64">
        <v>107.8</v>
      </c>
      <c r="H36" s="56"/>
      <c r="I36" s="54"/>
      <c r="J36" s="13"/>
    </row>
    <row r="37" spans="1:10" ht="24.75" customHeight="1">
      <c r="A37" s="11" t="s">
        <v>89</v>
      </c>
      <c r="B37" s="51"/>
      <c r="C37" s="52"/>
      <c r="D37" s="52"/>
      <c r="E37" s="60"/>
      <c r="F37" s="64"/>
      <c r="G37" s="64"/>
      <c r="H37" s="45"/>
      <c r="I37" s="54"/>
      <c r="J37" s="13"/>
    </row>
    <row r="38" spans="1:10" ht="24.75" customHeight="1">
      <c r="A38" s="11" t="s">
        <v>86</v>
      </c>
      <c r="B38" s="51" t="s">
        <v>41</v>
      </c>
      <c r="C38" s="52">
        <v>1119</v>
      </c>
      <c r="D38" s="52">
        <v>996</v>
      </c>
      <c r="E38" s="52">
        <v>1069</v>
      </c>
      <c r="F38" s="64">
        <f t="shared" si="1"/>
        <v>95.53172475424486</v>
      </c>
      <c r="G38" s="64">
        <v>115.4</v>
      </c>
      <c r="H38" s="56"/>
      <c r="I38" s="54"/>
      <c r="J38" s="13"/>
    </row>
    <row r="39" spans="1:11" ht="24.75" customHeight="1">
      <c r="A39" s="11" t="s">
        <v>87</v>
      </c>
      <c r="B39" s="51" t="s">
        <v>59</v>
      </c>
      <c r="C39" s="52">
        <v>31.0455764075067</v>
      </c>
      <c r="D39" s="52"/>
      <c r="E39" s="60">
        <v>32.1</v>
      </c>
      <c r="F39" s="64">
        <f t="shared" si="1"/>
        <v>103.39637305699483</v>
      </c>
      <c r="G39" s="64">
        <v>103.4</v>
      </c>
      <c r="H39" s="61"/>
      <c r="I39" s="54"/>
      <c r="J39" s="13"/>
      <c r="K39" s="62"/>
    </row>
    <row r="40" spans="1:10" ht="24.75" customHeight="1">
      <c r="A40" s="11" t="s">
        <v>88</v>
      </c>
      <c r="B40" s="51" t="s">
        <v>39</v>
      </c>
      <c r="C40" s="52">
        <v>3474</v>
      </c>
      <c r="D40" s="52"/>
      <c r="E40" s="52">
        <v>3431</v>
      </c>
      <c r="F40" s="64">
        <f t="shared" si="1"/>
        <v>98.762233736327</v>
      </c>
      <c r="G40" s="64">
        <v>115.5</v>
      </c>
      <c r="H40" s="56"/>
      <c r="I40" s="54"/>
      <c r="J40" s="13"/>
    </row>
    <row r="41" spans="1:11" ht="24.75" customHeight="1">
      <c r="A41" s="55" t="s">
        <v>90</v>
      </c>
      <c r="B41" s="51" t="s">
        <v>41</v>
      </c>
      <c r="C41" s="52">
        <v>2855</v>
      </c>
      <c r="D41" s="52">
        <v>1113.2</v>
      </c>
      <c r="E41" s="52">
        <v>1171</v>
      </c>
      <c r="F41" s="64">
        <f t="shared" si="1"/>
        <v>41.01576182136603</v>
      </c>
      <c r="G41" s="64">
        <v>108.3</v>
      </c>
      <c r="H41" s="56"/>
      <c r="I41" s="54"/>
      <c r="J41" s="13"/>
      <c r="K41" s="63"/>
    </row>
    <row r="42" spans="1:10" ht="24.75" customHeight="1">
      <c r="A42" s="55" t="s">
        <v>91</v>
      </c>
      <c r="B42" s="51" t="s">
        <v>41</v>
      </c>
      <c r="C42" s="52">
        <v>1815</v>
      </c>
      <c r="D42" s="52">
        <v>1732</v>
      </c>
      <c r="E42" s="52">
        <v>1735</v>
      </c>
      <c r="F42" s="64">
        <f t="shared" si="1"/>
        <v>95.59228650137742</v>
      </c>
      <c r="G42" s="64">
        <v>96.3</v>
      </c>
      <c r="H42" s="56"/>
      <c r="I42" s="54"/>
      <c r="J42" s="13"/>
    </row>
    <row r="43" spans="1:10" ht="24.75" customHeight="1">
      <c r="A43" s="55" t="s">
        <v>92</v>
      </c>
      <c r="B43" s="51" t="s">
        <v>41</v>
      </c>
      <c r="C43" s="52">
        <v>527.5</v>
      </c>
      <c r="D43" s="52">
        <v>139</v>
      </c>
      <c r="E43" s="52">
        <v>139</v>
      </c>
      <c r="F43" s="64">
        <f t="shared" si="1"/>
        <v>26.350710900473935</v>
      </c>
      <c r="G43" s="64">
        <v>100.7</v>
      </c>
      <c r="H43" s="56"/>
      <c r="I43" s="54"/>
      <c r="J43" s="13"/>
    </row>
    <row r="44" spans="1:10" ht="24.75" customHeight="1">
      <c r="A44" s="6" t="s">
        <v>187</v>
      </c>
      <c r="B44" s="12"/>
      <c r="C44" s="187"/>
      <c r="D44" s="187"/>
      <c r="E44" s="187"/>
      <c r="F44" s="64"/>
      <c r="G44" s="64"/>
      <c r="H44" s="45"/>
      <c r="I44" s="13"/>
      <c r="J44" s="13"/>
    </row>
    <row r="45" spans="1:10" ht="24.75" customHeight="1">
      <c r="A45" s="11" t="s">
        <v>93</v>
      </c>
      <c r="B45" s="51" t="s">
        <v>94</v>
      </c>
      <c r="C45" s="52">
        <v>23570</v>
      </c>
      <c r="D45" s="52">
        <v>22818</v>
      </c>
      <c r="E45" s="52">
        <v>22818</v>
      </c>
      <c r="F45" s="64">
        <f>E45/C45*100</f>
        <v>96.80950360627916</v>
      </c>
      <c r="G45" s="64">
        <v>100.8</v>
      </c>
      <c r="H45" s="56"/>
      <c r="I45" s="13"/>
      <c r="J45" s="13"/>
    </row>
    <row r="46" spans="1:10" ht="24.75" customHeight="1">
      <c r="A46" s="11" t="s">
        <v>95</v>
      </c>
      <c r="B46" s="51" t="s">
        <v>94</v>
      </c>
      <c r="C46" s="52">
        <v>70000</v>
      </c>
      <c r="D46" s="52">
        <v>69969</v>
      </c>
      <c r="E46" s="52">
        <v>69969</v>
      </c>
      <c r="F46" s="64">
        <f>E46/C46*100</f>
        <v>99.95571428571428</v>
      </c>
      <c r="G46" s="64">
        <v>109.9</v>
      </c>
      <c r="H46" s="56"/>
      <c r="I46" s="13"/>
      <c r="J46" s="13"/>
    </row>
    <row r="47" spans="1:10" ht="24.75" customHeight="1">
      <c r="A47" s="11" t="s">
        <v>96</v>
      </c>
      <c r="B47" s="51" t="s">
        <v>94</v>
      </c>
      <c r="C47" s="52">
        <v>145000</v>
      </c>
      <c r="D47" s="52">
        <v>134514</v>
      </c>
      <c r="E47" s="52">
        <v>134514</v>
      </c>
      <c r="F47" s="64">
        <f>E47/C47*100</f>
        <v>92.76827586206896</v>
      </c>
      <c r="G47" s="64">
        <v>98.5</v>
      </c>
      <c r="H47" s="56"/>
      <c r="I47" s="13"/>
      <c r="J47" s="13"/>
    </row>
    <row r="48" spans="1:10" ht="24.75" customHeight="1" hidden="1">
      <c r="A48" s="6" t="s">
        <v>97</v>
      </c>
      <c r="B48" s="12"/>
      <c r="C48" s="187"/>
      <c r="D48" s="187"/>
      <c r="E48" s="187"/>
      <c r="F48" s="64"/>
      <c r="G48" s="64"/>
      <c r="H48" s="45"/>
      <c r="I48" s="13"/>
      <c r="J48" s="13"/>
    </row>
    <row r="49" spans="1:10" ht="23.25" customHeight="1" hidden="1">
      <c r="A49" s="19" t="s">
        <v>144</v>
      </c>
      <c r="B49" s="51" t="s">
        <v>64</v>
      </c>
      <c r="C49" s="52"/>
      <c r="D49" s="52"/>
      <c r="E49" s="52"/>
      <c r="F49" s="64"/>
      <c r="G49" s="64"/>
      <c r="H49" s="65"/>
      <c r="I49" s="13"/>
      <c r="J49" s="13"/>
    </row>
    <row r="50" spans="1:10" ht="24.75" customHeight="1" hidden="1">
      <c r="A50" s="19" t="s">
        <v>378</v>
      </c>
      <c r="B50" s="51" t="s">
        <v>64</v>
      </c>
      <c r="C50" s="52"/>
      <c r="D50" s="52"/>
      <c r="E50" s="52">
        <v>5951</v>
      </c>
      <c r="F50" s="64"/>
      <c r="G50" s="64"/>
      <c r="H50" s="66"/>
      <c r="I50" s="13"/>
      <c r="J50" s="13"/>
    </row>
    <row r="51" spans="1:10" ht="24.75" customHeight="1" hidden="1">
      <c r="A51" s="19" t="s">
        <v>145</v>
      </c>
      <c r="B51" s="51" t="s">
        <v>64</v>
      </c>
      <c r="C51" s="52"/>
      <c r="D51" s="52"/>
      <c r="E51" s="52"/>
      <c r="F51" s="64"/>
      <c r="G51" s="64"/>
      <c r="H51" s="66"/>
      <c r="I51" s="13"/>
      <c r="J51" s="13"/>
    </row>
    <row r="52" spans="1:10" ht="24.75" customHeight="1">
      <c r="A52" s="6" t="s">
        <v>98</v>
      </c>
      <c r="B52" s="12"/>
      <c r="C52" s="187"/>
      <c r="D52" s="187"/>
      <c r="E52" s="187"/>
      <c r="F52" s="64"/>
      <c r="G52" s="64"/>
      <c r="H52" s="45"/>
      <c r="I52" s="13"/>
      <c r="J52" s="13"/>
    </row>
    <row r="53" spans="1:10" ht="24.75" customHeight="1">
      <c r="A53" s="11" t="s">
        <v>99</v>
      </c>
      <c r="B53" s="51" t="s">
        <v>64</v>
      </c>
      <c r="C53" s="52">
        <v>2005</v>
      </c>
      <c r="D53" s="52">
        <v>2007</v>
      </c>
      <c r="E53" s="52">
        <v>2007</v>
      </c>
      <c r="F53" s="64">
        <f>E53/C53*100</f>
        <v>100.09975062344138</v>
      </c>
      <c r="G53" s="64">
        <v>146.6</v>
      </c>
      <c r="H53" s="45"/>
      <c r="I53" s="13"/>
      <c r="J53" s="13"/>
    </row>
    <row r="54" spans="1:10" ht="24.75" customHeight="1">
      <c r="A54" s="11" t="s">
        <v>376</v>
      </c>
      <c r="B54" s="51"/>
      <c r="C54" s="52"/>
      <c r="D54" s="52"/>
      <c r="E54" s="52"/>
      <c r="F54" s="64"/>
      <c r="G54" s="64"/>
      <c r="H54" s="45"/>
      <c r="I54" s="13"/>
      <c r="J54" s="13"/>
    </row>
    <row r="55" spans="1:10" ht="24.75" customHeight="1">
      <c r="A55" s="11" t="s">
        <v>377</v>
      </c>
      <c r="B55" s="51" t="s">
        <v>42</v>
      </c>
      <c r="C55" s="52"/>
      <c r="D55" s="52">
        <v>1390</v>
      </c>
      <c r="E55" s="52">
        <v>1390</v>
      </c>
      <c r="F55" s="64"/>
      <c r="G55" s="64">
        <v>173.8</v>
      </c>
      <c r="H55" s="45"/>
      <c r="I55" s="13"/>
      <c r="J55" s="13"/>
    </row>
    <row r="56" spans="1:10" ht="24.75" customHeight="1">
      <c r="A56" s="11" t="s">
        <v>100</v>
      </c>
      <c r="B56" s="51" t="s">
        <v>42</v>
      </c>
      <c r="C56" s="52">
        <v>615</v>
      </c>
      <c r="D56" s="52">
        <v>617</v>
      </c>
      <c r="E56" s="52">
        <v>617</v>
      </c>
      <c r="F56" s="64">
        <f>E56/C56*100</f>
        <v>100.32520325203251</v>
      </c>
      <c r="G56" s="64">
        <v>108.4</v>
      </c>
      <c r="H56" s="67"/>
      <c r="I56" s="13"/>
      <c r="J56" s="13"/>
    </row>
    <row r="57" spans="1:10" ht="24.75" customHeight="1">
      <c r="A57" s="11" t="s">
        <v>65</v>
      </c>
      <c r="B57" s="51" t="s">
        <v>39</v>
      </c>
      <c r="C57" s="52">
        <v>3530</v>
      </c>
      <c r="D57" s="52">
        <v>704</v>
      </c>
      <c r="E57" s="52">
        <v>1759</v>
      </c>
      <c r="F57" s="64">
        <f>E57/C57*100</f>
        <v>49.830028328611895</v>
      </c>
      <c r="G57" s="64">
        <v>100.3</v>
      </c>
      <c r="H57" s="67"/>
      <c r="I57" s="68"/>
      <c r="J57" s="13"/>
    </row>
    <row r="58" spans="1:10" ht="24.75" customHeight="1">
      <c r="A58" s="11" t="s">
        <v>101</v>
      </c>
      <c r="B58" s="51" t="s">
        <v>42</v>
      </c>
      <c r="C58" s="52">
        <v>2280</v>
      </c>
      <c r="D58" s="52">
        <f>D57-D59</f>
        <v>402</v>
      </c>
      <c r="E58" s="52">
        <f>E57-E59</f>
        <v>1108</v>
      </c>
      <c r="F58" s="64">
        <f>E58/C58*100</f>
        <v>48.59649122807018</v>
      </c>
      <c r="G58" s="64">
        <v>101</v>
      </c>
      <c r="H58" s="69"/>
      <c r="I58" s="13"/>
      <c r="J58" s="13"/>
    </row>
    <row r="59" spans="1:10" ht="24.75" customHeight="1">
      <c r="A59" s="11" t="s">
        <v>102</v>
      </c>
      <c r="B59" s="51" t="s">
        <v>42</v>
      </c>
      <c r="C59" s="52">
        <v>1250</v>
      </c>
      <c r="D59" s="52">
        <v>302</v>
      </c>
      <c r="E59" s="52">
        <v>651</v>
      </c>
      <c r="F59" s="64">
        <f>E59/C59*100</f>
        <v>52.080000000000005</v>
      </c>
      <c r="G59" s="64">
        <v>99.1</v>
      </c>
      <c r="H59" s="69"/>
      <c r="I59" s="13"/>
      <c r="J59" s="13"/>
    </row>
    <row r="60" spans="1:10" ht="31.5">
      <c r="A60" s="6" t="s">
        <v>103</v>
      </c>
      <c r="B60" s="12"/>
      <c r="C60" s="168"/>
      <c r="D60" s="168"/>
      <c r="E60" s="168"/>
      <c r="F60" s="64"/>
      <c r="G60" s="64"/>
      <c r="H60" s="45"/>
      <c r="I60" s="13"/>
      <c r="J60" s="13"/>
    </row>
    <row r="61" spans="1:10" ht="24.75" customHeight="1" hidden="1">
      <c r="A61" s="91" t="s">
        <v>207</v>
      </c>
      <c r="B61" s="51" t="s">
        <v>208</v>
      </c>
      <c r="C61" s="60"/>
      <c r="D61" s="60"/>
      <c r="E61" s="60"/>
      <c r="F61" s="64"/>
      <c r="G61" s="64"/>
      <c r="H61" s="92"/>
      <c r="I61" s="13"/>
      <c r="J61" s="93"/>
    </row>
    <row r="62" spans="1:12" ht="24.75" customHeight="1">
      <c r="A62" s="91" t="s">
        <v>67</v>
      </c>
      <c r="B62" s="257" t="s">
        <v>39</v>
      </c>
      <c r="C62" s="188">
        <v>22000</v>
      </c>
      <c r="D62" s="187">
        <v>11417</v>
      </c>
      <c r="E62" s="258">
        <v>18028</v>
      </c>
      <c r="F62" s="245">
        <f>E62/C62*100</f>
        <v>81.94545454545454</v>
      </c>
      <c r="G62" s="245">
        <v>128.45</v>
      </c>
      <c r="H62" s="94"/>
      <c r="I62" s="13"/>
      <c r="J62" s="13"/>
      <c r="L62" s="95"/>
    </row>
    <row r="63" spans="1:12" ht="22.5" customHeight="1">
      <c r="A63" s="91" t="s">
        <v>68</v>
      </c>
      <c r="B63" s="257" t="s">
        <v>104</v>
      </c>
      <c r="C63" s="187">
        <v>1200</v>
      </c>
      <c r="D63" s="187">
        <v>288.136201574502</v>
      </c>
      <c r="E63" s="52">
        <v>550</v>
      </c>
      <c r="F63" s="245">
        <f aca="true" t="shared" si="2" ref="F63:F76">E63/C63*100</f>
        <v>45.83333333333333</v>
      </c>
      <c r="G63" s="245">
        <v>112.24</v>
      </c>
      <c r="H63" s="92"/>
      <c r="I63" s="13"/>
      <c r="J63" s="13"/>
      <c r="L63" s="95"/>
    </row>
    <row r="64" spans="1:10" ht="22.5" customHeight="1" hidden="1">
      <c r="A64" s="91" t="s">
        <v>213</v>
      </c>
      <c r="B64" s="257" t="s">
        <v>104</v>
      </c>
      <c r="C64" s="187"/>
      <c r="D64" s="187"/>
      <c r="E64" s="52"/>
      <c r="F64" s="245" t="e">
        <f t="shared" si="2"/>
        <v>#DIV/0!</v>
      </c>
      <c r="G64" s="245">
        <f>0/(1/100)</f>
        <v>0</v>
      </c>
      <c r="H64" s="92"/>
      <c r="I64" s="13"/>
      <c r="J64" s="13"/>
    </row>
    <row r="65" spans="1:10" ht="24.75" customHeight="1" hidden="1">
      <c r="A65" s="96" t="s">
        <v>212</v>
      </c>
      <c r="B65" s="257" t="s">
        <v>142</v>
      </c>
      <c r="C65" s="188"/>
      <c r="D65" s="187"/>
      <c r="E65" s="52"/>
      <c r="F65" s="245"/>
      <c r="G65" s="245">
        <f>0/(1/100)</f>
        <v>0</v>
      </c>
      <c r="H65" s="92"/>
      <c r="I65" s="13"/>
      <c r="J65" s="13"/>
    </row>
    <row r="66" spans="1:10" ht="24.75" customHeight="1">
      <c r="A66" s="91" t="s">
        <v>105</v>
      </c>
      <c r="B66" s="51" t="s">
        <v>53</v>
      </c>
      <c r="C66" s="187">
        <v>20000</v>
      </c>
      <c r="D66" s="187">
        <v>6610.26272275739</v>
      </c>
      <c r="E66" s="52">
        <v>12015</v>
      </c>
      <c r="F66" s="245">
        <f t="shared" si="2"/>
        <v>60.075</v>
      </c>
      <c r="G66" s="245">
        <v>101.02</v>
      </c>
      <c r="H66" s="92"/>
      <c r="I66" s="13"/>
      <c r="J66" s="13"/>
    </row>
    <row r="67" spans="1:10" ht="24.75" customHeight="1" hidden="1">
      <c r="A67" s="91" t="s">
        <v>209</v>
      </c>
      <c r="B67" s="51" t="s">
        <v>210</v>
      </c>
      <c r="C67" s="187"/>
      <c r="D67" s="187"/>
      <c r="E67" s="52"/>
      <c r="F67" s="245" t="e">
        <f t="shared" si="2"/>
        <v>#DIV/0!</v>
      </c>
      <c r="G67" s="245">
        <f>0/(1/100)</f>
        <v>0</v>
      </c>
      <c r="H67" s="92"/>
      <c r="I67" s="13"/>
      <c r="J67" s="13"/>
    </row>
    <row r="68" spans="1:10" ht="24.75" customHeight="1" hidden="1">
      <c r="A68" s="91" t="s">
        <v>211</v>
      </c>
      <c r="B68" s="51" t="s">
        <v>42</v>
      </c>
      <c r="C68" s="187"/>
      <c r="D68" s="187"/>
      <c r="E68" s="52"/>
      <c r="F68" s="245" t="e">
        <f t="shared" si="2"/>
        <v>#DIV/0!</v>
      </c>
      <c r="G68" s="245">
        <f>0/(1/100)</f>
        <v>0</v>
      </c>
      <c r="H68" s="92"/>
      <c r="I68" s="13"/>
      <c r="J68" s="13"/>
    </row>
    <row r="69" spans="1:10" ht="24.75" customHeight="1" hidden="1">
      <c r="A69" s="91" t="s">
        <v>66</v>
      </c>
      <c r="B69" s="257" t="s">
        <v>206</v>
      </c>
      <c r="C69" s="187">
        <v>125</v>
      </c>
      <c r="D69" s="187">
        <v>29</v>
      </c>
      <c r="E69" s="52">
        <v>58</v>
      </c>
      <c r="F69" s="245">
        <f t="shared" si="2"/>
        <v>46.400000000000006</v>
      </c>
      <c r="G69" s="245">
        <v>75.32</v>
      </c>
      <c r="H69" s="92"/>
      <c r="I69" s="13"/>
      <c r="J69" s="13"/>
    </row>
    <row r="70" spans="1:10" ht="24.75" customHeight="1">
      <c r="A70" s="96" t="s">
        <v>215</v>
      </c>
      <c r="B70" s="257" t="s">
        <v>206</v>
      </c>
      <c r="C70" s="187">
        <v>85</v>
      </c>
      <c r="D70" s="187">
        <v>9</v>
      </c>
      <c r="E70" s="60">
        <v>18.2</v>
      </c>
      <c r="F70" s="245">
        <f t="shared" si="2"/>
        <v>21.41176470588235</v>
      </c>
      <c r="G70" s="245">
        <v>82.73</v>
      </c>
      <c r="H70" s="92"/>
      <c r="I70" s="13"/>
      <c r="J70" s="13"/>
    </row>
    <row r="71" spans="1:10" ht="24.75" customHeight="1" hidden="1">
      <c r="A71" s="96" t="s">
        <v>214</v>
      </c>
      <c r="B71" s="257" t="s">
        <v>216</v>
      </c>
      <c r="C71" s="187"/>
      <c r="D71" s="187"/>
      <c r="E71" s="52"/>
      <c r="F71" s="245" t="e">
        <f t="shared" si="2"/>
        <v>#DIV/0!</v>
      </c>
      <c r="G71" s="245">
        <f>0/(1/100)</f>
        <v>0</v>
      </c>
      <c r="H71" s="92"/>
      <c r="I71" s="13"/>
      <c r="J71" s="13"/>
    </row>
    <row r="72" spans="1:10" ht="24.75" customHeight="1">
      <c r="A72" s="91" t="s">
        <v>69</v>
      </c>
      <c r="B72" s="257" t="s">
        <v>39</v>
      </c>
      <c r="C72" s="187">
        <v>220000</v>
      </c>
      <c r="D72" s="187">
        <v>66951</v>
      </c>
      <c r="E72" s="52">
        <v>110165</v>
      </c>
      <c r="F72" s="245">
        <f t="shared" si="2"/>
        <v>50.075</v>
      </c>
      <c r="G72" s="245">
        <v>105.37</v>
      </c>
      <c r="H72" s="92"/>
      <c r="I72" s="13"/>
      <c r="J72" s="13"/>
    </row>
    <row r="73" spans="1:10" ht="24.75" customHeight="1">
      <c r="A73" s="96" t="s">
        <v>143</v>
      </c>
      <c r="B73" s="257" t="s">
        <v>39</v>
      </c>
      <c r="C73" s="187">
        <v>10000</v>
      </c>
      <c r="D73" s="187">
        <v>2423</v>
      </c>
      <c r="E73" s="52">
        <v>4405</v>
      </c>
      <c r="F73" s="245">
        <f t="shared" si="2"/>
        <v>44.05</v>
      </c>
      <c r="G73" s="245">
        <v>101.8</v>
      </c>
      <c r="H73" s="92"/>
      <c r="I73" s="13"/>
      <c r="J73" s="13"/>
    </row>
    <row r="74" spans="1:10" ht="24.75" customHeight="1">
      <c r="A74" s="96" t="s">
        <v>138</v>
      </c>
      <c r="B74" s="257" t="s">
        <v>54</v>
      </c>
      <c r="C74" s="187">
        <v>4500</v>
      </c>
      <c r="D74" s="187">
        <v>869</v>
      </c>
      <c r="E74" s="52">
        <v>1510</v>
      </c>
      <c r="F74" s="245">
        <f t="shared" si="2"/>
        <v>33.55555555555556</v>
      </c>
      <c r="G74" s="245">
        <v>108.95</v>
      </c>
      <c r="H74" s="92"/>
      <c r="I74" s="13"/>
      <c r="J74" s="13"/>
    </row>
    <row r="75" spans="1:10" ht="24.75" customHeight="1">
      <c r="A75" s="96" t="s">
        <v>139</v>
      </c>
      <c r="B75" s="257" t="s">
        <v>140</v>
      </c>
      <c r="C75" s="187">
        <v>330</v>
      </c>
      <c r="D75" s="187">
        <v>84.53</v>
      </c>
      <c r="E75" s="52">
        <v>165</v>
      </c>
      <c r="F75" s="245">
        <f t="shared" si="2"/>
        <v>50</v>
      </c>
      <c r="G75" s="245">
        <v>105.1</v>
      </c>
      <c r="H75" s="92"/>
      <c r="I75" s="13"/>
      <c r="J75" s="13"/>
    </row>
    <row r="76" spans="1:10" ht="24.75" customHeight="1">
      <c r="A76" s="96" t="s">
        <v>141</v>
      </c>
      <c r="B76" s="257" t="s">
        <v>140</v>
      </c>
      <c r="C76" s="187">
        <v>950</v>
      </c>
      <c r="D76" s="187">
        <v>224.230041066314</v>
      </c>
      <c r="E76" s="52">
        <v>385</v>
      </c>
      <c r="F76" s="245">
        <f t="shared" si="2"/>
        <v>40.526315789473685</v>
      </c>
      <c r="G76" s="245">
        <v>144.19</v>
      </c>
      <c r="H76" s="92"/>
      <c r="I76" s="13"/>
      <c r="J76" s="13"/>
    </row>
    <row r="77" spans="1:10" ht="24.75" customHeight="1">
      <c r="A77" s="6" t="s">
        <v>106</v>
      </c>
      <c r="B77" s="12"/>
      <c r="C77" s="168"/>
      <c r="D77" s="168"/>
      <c r="E77" s="168"/>
      <c r="F77" s="64"/>
      <c r="G77" s="64"/>
      <c r="H77" s="45"/>
      <c r="I77" s="13"/>
      <c r="J77" s="13"/>
    </row>
    <row r="78" spans="1:10" ht="31.5">
      <c r="A78" s="55" t="s">
        <v>107</v>
      </c>
      <c r="B78" s="259" t="s">
        <v>38</v>
      </c>
      <c r="C78" s="260">
        <v>15800000</v>
      </c>
      <c r="D78" s="260">
        <v>3548333</v>
      </c>
      <c r="E78" s="260">
        <v>7242788</v>
      </c>
      <c r="F78" s="64">
        <f>E78/C78*100</f>
        <v>45.84043037974684</v>
      </c>
      <c r="G78" s="64">
        <v>106</v>
      </c>
      <c r="H78" s="97"/>
      <c r="I78" s="98"/>
      <c r="J78" s="13"/>
    </row>
    <row r="79" spans="1:10" ht="24.75" customHeight="1">
      <c r="A79" s="55" t="s">
        <v>108</v>
      </c>
      <c r="B79" s="12" t="s">
        <v>109</v>
      </c>
      <c r="C79" s="22">
        <v>80000</v>
      </c>
      <c r="D79" s="22">
        <v>57577</v>
      </c>
      <c r="E79" s="22">
        <v>65000</v>
      </c>
      <c r="F79" s="64">
        <f>E79/C79*100</f>
        <v>81.25</v>
      </c>
      <c r="G79" s="64">
        <v>180.96</v>
      </c>
      <c r="H79" s="8"/>
      <c r="I79" s="99"/>
      <c r="J79" s="13"/>
    </row>
    <row r="80" spans="1:11" ht="24.75" customHeight="1">
      <c r="A80" s="100" t="s">
        <v>110</v>
      </c>
      <c r="B80" s="35" t="s">
        <v>109</v>
      </c>
      <c r="C80" s="22">
        <v>8200</v>
      </c>
      <c r="D80" s="22">
        <v>0</v>
      </c>
      <c r="E80" s="206">
        <v>1500</v>
      </c>
      <c r="F80" s="64">
        <f>E80/C80*100</f>
        <v>18.29268292682927</v>
      </c>
      <c r="G80" s="64">
        <v>59.81</v>
      </c>
      <c r="H80" s="56"/>
      <c r="I80" s="13"/>
      <c r="J80" s="13">
        <v>37</v>
      </c>
      <c r="K80" s="101"/>
    </row>
    <row r="81" spans="1:11" ht="24.75" customHeight="1">
      <c r="A81" s="55" t="s">
        <v>111</v>
      </c>
      <c r="B81" s="12"/>
      <c r="C81" s="168"/>
      <c r="D81" s="168"/>
      <c r="E81" s="168"/>
      <c r="F81" s="64"/>
      <c r="G81" s="64"/>
      <c r="H81" s="45"/>
      <c r="I81" s="13"/>
      <c r="J81" s="102" t="e">
        <f>K81*J80/K80</f>
        <v>#DIV/0!</v>
      </c>
      <c r="K81" s="101"/>
    </row>
    <row r="82" spans="1:11" ht="24.75" customHeight="1">
      <c r="A82" s="11" t="s">
        <v>70</v>
      </c>
      <c r="B82" s="12" t="s">
        <v>112</v>
      </c>
      <c r="C82" s="261">
        <v>350450</v>
      </c>
      <c r="D82" s="261">
        <v>71680</v>
      </c>
      <c r="E82" s="52">
        <f>E83+96108</f>
        <v>144267</v>
      </c>
      <c r="F82" s="64">
        <f>E82/C82*100</f>
        <v>41.166214866600086</v>
      </c>
      <c r="G82" s="64">
        <v>103.84972537953772</v>
      </c>
      <c r="H82" s="17"/>
      <c r="I82" s="68"/>
      <c r="J82" s="13">
        <v>32</v>
      </c>
      <c r="K82" s="101"/>
    </row>
    <row r="83" spans="1:11" ht="24.75" customHeight="1">
      <c r="A83" s="11" t="s">
        <v>113</v>
      </c>
      <c r="B83" s="12" t="s">
        <v>42</v>
      </c>
      <c r="C83" s="261">
        <v>124300</v>
      </c>
      <c r="D83" s="261">
        <v>24655</v>
      </c>
      <c r="E83" s="52">
        <v>48159</v>
      </c>
      <c r="F83" s="64">
        <f>E83/C83*100</f>
        <v>38.744167337087696</v>
      </c>
      <c r="G83" s="64">
        <v>98.75933065376097</v>
      </c>
      <c r="H83" s="17"/>
      <c r="I83" s="30"/>
      <c r="J83" s="13" t="e">
        <f>J82/J81</f>
        <v>#DIV/0!</v>
      </c>
      <c r="K83" s="101"/>
    </row>
    <row r="84" spans="1:10" ht="24.75" customHeight="1">
      <c r="A84" s="11" t="s">
        <v>71</v>
      </c>
      <c r="B84" s="12" t="s">
        <v>33</v>
      </c>
      <c r="C84" s="261">
        <v>215</v>
      </c>
      <c r="D84" s="261">
        <v>37.239</v>
      </c>
      <c r="E84" s="60">
        <v>77.95</v>
      </c>
      <c r="F84" s="64">
        <f>E84/C84*100</f>
        <v>36.25581395348838</v>
      </c>
      <c r="G84" s="64">
        <v>94.82968369829685</v>
      </c>
      <c r="H84" s="56"/>
      <c r="I84" s="30"/>
      <c r="J84" s="13"/>
    </row>
    <row r="85" spans="1:10" ht="24.75" customHeight="1">
      <c r="A85" s="11" t="s">
        <v>72</v>
      </c>
      <c r="B85" s="12" t="s">
        <v>37</v>
      </c>
      <c r="C85" s="262">
        <v>75</v>
      </c>
      <c r="D85" s="262">
        <v>60.7</v>
      </c>
      <c r="E85" s="60">
        <v>61</v>
      </c>
      <c r="F85" s="64">
        <f>E85/C85*100</f>
        <v>81.33333333333333</v>
      </c>
      <c r="G85" s="64">
        <v>93.41500765696784</v>
      </c>
      <c r="H85" s="45"/>
      <c r="I85" s="30"/>
      <c r="J85" s="13"/>
    </row>
    <row r="86" spans="1:14" s="136" customFormat="1" ht="24.75" customHeight="1">
      <c r="A86" s="166" t="s">
        <v>114</v>
      </c>
      <c r="B86" s="167"/>
      <c r="C86" s="168"/>
      <c r="D86" s="168"/>
      <c r="E86" s="168"/>
      <c r="F86" s="64"/>
      <c r="G86" s="64"/>
      <c r="H86" s="169"/>
      <c r="I86" s="170"/>
      <c r="J86" s="171"/>
      <c r="K86" s="172"/>
      <c r="L86" s="172"/>
      <c r="M86" s="172"/>
      <c r="N86" s="172"/>
    </row>
    <row r="87" spans="1:14" s="136" customFormat="1" ht="24.75" customHeight="1">
      <c r="A87" s="166" t="s">
        <v>115</v>
      </c>
      <c r="B87" s="173" t="s">
        <v>58</v>
      </c>
      <c r="C87" s="174">
        <f>+C88+C99</f>
        <v>1848000</v>
      </c>
      <c r="D87" s="174">
        <f>+D88+D99</f>
        <v>550198</v>
      </c>
      <c r="E87" s="174">
        <f>+E88+E99</f>
        <v>979000</v>
      </c>
      <c r="F87" s="175">
        <f>E87/C87*100</f>
        <v>52.976190476190474</v>
      </c>
      <c r="G87" s="175">
        <v>114.5</v>
      </c>
      <c r="H87" s="176"/>
      <c r="I87" s="177"/>
      <c r="J87" s="171"/>
      <c r="K87" s="286"/>
      <c r="L87" s="286"/>
      <c r="M87" s="286"/>
      <c r="N87" s="286"/>
    </row>
    <row r="88" spans="1:14" s="137" customFormat="1" ht="24.75" customHeight="1">
      <c r="A88" s="178" t="s">
        <v>116</v>
      </c>
      <c r="B88" s="179" t="s">
        <v>58</v>
      </c>
      <c r="C88" s="180">
        <f>C89+C96</f>
        <v>1817000</v>
      </c>
      <c r="D88" s="180">
        <f>D89+D96</f>
        <v>550136</v>
      </c>
      <c r="E88" s="180">
        <f>E89+E96</f>
        <v>978000</v>
      </c>
      <c r="F88" s="181">
        <f aca="true" t="shared" si="3" ref="F88:F101">E88/C88*100</f>
        <v>53.824986241056685</v>
      </c>
      <c r="G88" s="181">
        <v>116.3</v>
      </c>
      <c r="H88" s="182"/>
      <c r="I88" s="183"/>
      <c r="J88" s="184"/>
      <c r="K88" s="185"/>
      <c r="L88" s="185"/>
      <c r="M88" s="185"/>
      <c r="N88" s="185"/>
    </row>
    <row r="89" spans="1:14" s="136" customFormat="1" ht="24.75" customHeight="1">
      <c r="A89" s="186" t="s">
        <v>163</v>
      </c>
      <c r="B89" s="167" t="s">
        <v>42</v>
      </c>
      <c r="C89" s="187">
        <f>C91+C92+C93+C94+C95</f>
        <v>1727000</v>
      </c>
      <c r="D89" s="187">
        <f>D91+D92+D93+D94+D95</f>
        <v>475804</v>
      </c>
      <c r="E89" s="187">
        <f>E91+E92+E93+E94+E95</f>
        <v>874000</v>
      </c>
      <c r="F89" s="188">
        <f t="shared" si="3"/>
        <v>50.607990735379275</v>
      </c>
      <c r="G89" s="188">
        <v>109.3</v>
      </c>
      <c r="H89" s="189"/>
      <c r="I89" s="170"/>
      <c r="J89" s="190"/>
      <c r="K89" s="172"/>
      <c r="L89" s="172"/>
      <c r="M89" s="172"/>
      <c r="N89" s="172"/>
    </row>
    <row r="90" spans="1:14" s="136" customFormat="1" ht="23.25" customHeight="1">
      <c r="A90" s="186" t="s">
        <v>164</v>
      </c>
      <c r="B90" s="167" t="s">
        <v>42</v>
      </c>
      <c r="C90" s="187">
        <v>1617000</v>
      </c>
      <c r="D90" s="187">
        <v>452062</v>
      </c>
      <c r="E90" s="187">
        <v>823000</v>
      </c>
      <c r="F90" s="188">
        <f t="shared" si="3"/>
        <v>50.89672232529375</v>
      </c>
      <c r="G90" s="188">
        <v>111.4</v>
      </c>
      <c r="H90" s="189"/>
      <c r="I90" s="170"/>
      <c r="J90" s="108"/>
      <c r="K90" s="172"/>
      <c r="L90" s="172"/>
      <c r="M90" s="172"/>
      <c r="N90" s="172"/>
    </row>
    <row r="91" spans="1:14" s="138" customFormat="1" ht="24.75" customHeight="1">
      <c r="A91" s="191" t="s">
        <v>165</v>
      </c>
      <c r="B91" s="192" t="s">
        <v>42</v>
      </c>
      <c r="C91" s="193">
        <v>562300</v>
      </c>
      <c r="D91" s="193">
        <v>193773</v>
      </c>
      <c r="E91" s="193">
        <v>318500</v>
      </c>
      <c r="F91" s="194">
        <f t="shared" si="3"/>
        <v>56.642361728614624</v>
      </c>
      <c r="G91" s="194">
        <v>139.5</v>
      </c>
      <c r="H91" s="195"/>
      <c r="I91" s="196"/>
      <c r="J91" s="196"/>
      <c r="K91" s="197"/>
      <c r="L91" s="197"/>
      <c r="M91" s="197"/>
      <c r="N91" s="197"/>
    </row>
    <row r="92" spans="1:14" s="138" customFormat="1" ht="24.75" customHeight="1">
      <c r="A92" s="191" t="s">
        <v>166</v>
      </c>
      <c r="B92" s="192" t="s">
        <v>42</v>
      </c>
      <c r="C92" s="193">
        <v>543200</v>
      </c>
      <c r="D92" s="193">
        <v>128033</v>
      </c>
      <c r="E92" s="193">
        <v>255000</v>
      </c>
      <c r="F92" s="194">
        <f t="shared" si="3"/>
        <v>46.9440353460972</v>
      </c>
      <c r="G92" s="194">
        <v>100.1</v>
      </c>
      <c r="H92" s="195"/>
      <c r="I92" s="196"/>
      <c r="J92" s="198"/>
      <c r="K92" s="197"/>
      <c r="L92" s="197"/>
      <c r="M92" s="197"/>
      <c r="N92" s="197"/>
    </row>
    <row r="93" spans="1:14" s="138" customFormat="1" ht="24.75" customHeight="1">
      <c r="A93" s="191" t="s">
        <v>167</v>
      </c>
      <c r="B93" s="192" t="s">
        <v>42</v>
      </c>
      <c r="C93" s="193">
        <v>153000</v>
      </c>
      <c r="D93" s="193">
        <v>42910</v>
      </c>
      <c r="E93" s="193">
        <v>86000</v>
      </c>
      <c r="F93" s="194">
        <f t="shared" si="3"/>
        <v>56.209150326797385</v>
      </c>
      <c r="G93" s="194">
        <v>110.1</v>
      </c>
      <c r="H93" s="195"/>
      <c r="I93" s="196"/>
      <c r="J93" s="198"/>
      <c r="K93" s="197"/>
      <c r="L93" s="197"/>
      <c r="M93" s="197"/>
      <c r="N93" s="197"/>
    </row>
    <row r="94" spans="1:14" s="138" customFormat="1" ht="23.25" customHeight="1">
      <c r="A94" s="191" t="s">
        <v>168</v>
      </c>
      <c r="B94" s="192" t="s">
        <v>42</v>
      </c>
      <c r="C94" s="193">
        <v>110000</v>
      </c>
      <c r="D94" s="193">
        <v>23742</v>
      </c>
      <c r="E94" s="193">
        <v>51000</v>
      </c>
      <c r="F94" s="194">
        <f t="shared" si="3"/>
        <v>46.36363636363636</v>
      </c>
      <c r="G94" s="194">
        <v>83</v>
      </c>
      <c r="H94" s="195"/>
      <c r="I94" s="196"/>
      <c r="J94" s="198"/>
      <c r="K94" s="197"/>
      <c r="L94" s="197"/>
      <c r="M94" s="197"/>
      <c r="N94" s="197"/>
    </row>
    <row r="95" spans="1:14" s="138" customFormat="1" ht="24.75" customHeight="1">
      <c r="A95" s="191" t="s">
        <v>169</v>
      </c>
      <c r="B95" s="192" t="s">
        <v>42</v>
      </c>
      <c r="C95" s="193">
        <v>358500</v>
      </c>
      <c r="D95" s="193">
        <v>87346</v>
      </c>
      <c r="E95" s="193">
        <v>163500</v>
      </c>
      <c r="F95" s="194">
        <f t="shared" si="3"/>
        <v>45.60669456066946</v>
      </c>
      <c r="G95" s="194">
        <v>92.2</v>
      </c>
      <c r="H95" s="195"/>
      <c r="I95" s="196"/>
      <c r="J95" s="198"/>
      <c r="K95" s="197"/>
      <c r="L95" s="197"/>
      <c r="M95" s="197"/>
      <c r="N95" s="197"/>
    </row>
    <row r="96" spans="1:14" s="136" customFormat="1" ht="24.75" customHeight="1">
      <c r="A96" s="186" t="s">
        <v>170</v>
      </c>
      <c r="B96" s="167" t="s">
        <v>42</v>
      </c>
      <c r="C96" s="187">
        <f>C97+C98</f>
        <v>90000</v>
      </c>
      <c r="D96" s="187">
        <f>D97+D98</f>
        <v>74332</v>
      </c>
      <c r="E96" s="187">
        <f>E97+E98</f>
        <v>104000</v>
      </c>
      <c r="F96" s="188">
        <f t="shared" si="3"/>
        <v>115.55555555555554</v>
      </c>
      <c r="G96" s="188">
        <v>254.2</v>
      </c>
      <c r="H96" s="176"/>
      <c r="I96" s="170"/>
      <c r="J96" s="170"/>
      <c r="K96" s="172"/>
      <c r="L96" s="172"/>
      <c r="M96" s="172"/>
      <c r="N96" s="172"/>
    </row>
    <row r="97" spans="1:14" s="138" customFormat="1" ht="24.75" customHeight="1">
      <c r="A97" s="191" t="s">
        <v>148</v>
      </c>
      <c r="B97" s="192" t="s">
        <v>42</v>
      </c>
      <c r="C97" s="193">
        <v>8000</v>
      </c>
      <c r="D97" s="193">
        <v>2015</v>
      </c>
      <c r="E97" s="193">
        <v>4000</v>
      </c>
      <c r="F97" s="194">
        <f t="shared" si="3"/>
        <v>50</v>
      </c>
      <c r="G97" s="194">
        <v>126.3</v>
      </c>
      <c r="H97" s="195"/>
      <c r="I97" s="196"/>
      <c r="J97" s="196"/>
      <c r="K97" s="197"/>
      <c r="L97" s="197"/>
      <c r="M97" s="197"/>
      <c r="N97" s="197"/>
    </row>
    <row r="98" spans="1:14" s="138" customFormat="1" ht="24.75" customHeight="1">
      <c r="A98" s="191" t="s">
        <v>149</v>
      </c>
      <c r="B98" s="192" t="s">
        <v>42</v>
      </c>
      <c r="C98" s="193">
        <v>82000</v>
      </c>
      <c r="D98" s="193">
        <v>72317</v>
      </c>
      <c r="E98" s="193">
        <v>100000</v>
      </c>
      <c r="F98" s="194">
        <f t="shared" si="3"/>
        <v>121.95121951219512</v>
      </c>
      <c r="G98" s="194">
        <v>265.6</v>
      </c>
      <c r="H98" s="195"/>
      <c r="I98" s="196"/>
      <c r="J98" s="196"/>
      <c r="K98" s="197"/>
      <c r="L98" s="197"/>
      <c r="M98" s="197"/>
      <c r="N98" s="197"/>
    </row>
    <row r="99" spans="1:14" s="137" customFormat="1" ht="24.75" customHeight="1">
      <c r="A99" s="178" t="s">
        <v>171</v>
      </c>
      <c r="B99" s="179" t="s">
        <v>58</v>
      </c>
      <c r="C99" s="180">
        <f>C100+C101</f>
        <v>31000</v>
      </c>
      <c r="D99" s="180">
        <f>D100+D101</f>
        <v>62</v>
      </c>
      <c r="E99" s="180">
        <f>E100+E101</f>
        <v>1000</v>
      </c>
      <c r="F99" s="175">
        <f t="shared" si="3"/>
        <v>3.225806451612903</v>
      </c>
      <c r="G99" s="181">
        <v>7.1</v>
      </c>
      <c r="H99" s="182"/>
      <c r="I99" s="183"/>
      <c r="J99" s="183"/>
      <c r="K99" s="185"/>
      <c r="L99" s="185"/>
      <c r="M99" s="185"/>
      <c r="N99" s="185"/>
    </row>
    <row r="100" spans="1:14" s="136" customFormat="1" ht="24.75" customHeight="1">
      <c r="A100" s="186" t="s">
        <v>172</v>
      </c>
      <c r="B100" s="167" t="s">
        <v>42</v>
      </c>
      <c r="C100" s="187">
        <v>16000</v>
      </c>
      <c r="D100" s="187"/>
      <c r="E100" s="187"/>
      <c r="F100" s="188">
        <f t="shared" si="3"/>
        <v>0</v>
      </c>
      <c r="G100" s="188">
        <v>0</v>
      </c>
      <c r="H100" s="199"/>
      <c r="I100" s="170"/>
      <c r="J100" s="170"/>
      <c r="K100" s="172"/>
      <c r="L100" s="172"/>
      <c r="M100" s="172"/>
      <c r="N100" s="172"/>
    </row>
    <row r="101" spans="1:14" s="136" customFormat="1" ht="15.75">
      <c r="A101" s="200" t="s">
        <v>173</v>
      </c>
      <c r="B101" s="167" t="s">
        <v>42</v>
      </c>
      <c r="C101" s="187">
        <v>15000</v>
      </c>
      <c r="D101" s="187">
        <v>62</v>
      </c>
      <c r="E101" s="187">
        <v>1000</v>
      </c>
      <c r="F101" s="188">
        <f t="shared" si="3"/>
        <v>6.666666666666667</v>
      </c>
      <c r="G101" s="188">
        <v>7.1</v>
      </c>
      <c r="H101" s="199"/>
      <c r="I101" s="108"/>
      <c r="J101" s="170"/>
      <c r="K101" s="172"/>
      <c r="L101" s="172"/>
      <c r="M101" s="172"/>
      <c r="N101" s="172"/>
    </row>
    <row r="102" spans="1:14" s="136" customFormat="1" ht="47.25">
      <c r="A102" s="166" t="s">
        <v>379</v>
      </c>
      <c r="B102" s="173" t="s">
        <v>117</v>
      </c>
      <c r="C102" s="201">
        <f>C103+C124</f>
        <v>6174223</v>
      </c>
      <c r="D102" s="201">
        <f>D103+D124</f>
        <v>1271007</v>
      </c>
      <c r="E102" s="201">
        <f>E103+E124</f>
        <v>2468000</v>
      </c>
      <c r="F102" s="202">
        <f>E102/C102*100</f>
        <v>39.97264109184265</v>
      </c>
      <c r="G102" s="202">
        <v>98.4</v>
      </c>
      <c r="H102" s="199"/>
      <c r="I102" s="177"/>
      <c r="J102" s="170"/>
      <c r="K102" s="286"/>
      <c r="L102" s="286"/>
      <c r="M102" s="286"/>
      <c r="N102" s="286"/>
    </row>
    <row r="103" spans="1:14" s="136" customFormat="1" ht="24.75" customHeight="1">
      <c r="A103" s="178" t="s">
        <v>118</v>
      </c>
      <c r="B103" s="179" t="s">
        <v>58</v>
      </c>
      <c r="C103" s="203">
        <f>+C104+C113+C121+C122+C123</f>
        <v>6118992</v>
      </c>
      <c r="D103" s="203">
        <f>+D104+D113+D121+D122+D123</f>
        <v>1271007</v>
      </c>
      <c r="E103" s="203">
        <f>+E104+E113+E121+E122+E123</f>
        <v>2467000</v>
      </c>
      <c r="F103" s="204">
        <f aca="true" t="shared" si="4" ref="F103:F127">E103/C103*100</f>
        <v>40.3170979795365</v>
      </c>
      <c r="G103" s="204">
        <v>100.4</v>
      </c>
      <c r="H103" s="195"/>
      <c r="I103" s="205"/>
      <c r="J103" s="108"/>
      <c r="K103" s="170"/>
      <c r="L103" s="172"/>
      <c r="M103" s="172"/>
      <c r="N103" s="172"/>
    </row>
    <row r="104" spans="1:14" s="136" customFormat="1" ht="24.75" customHeight="1">
      <c r="A104" s="186" t="s">
        <v>119</v>
      </c>
      <c r="B104" s="167" t="s">
        <v>42</v>
      </c>
      <c r="C104" s="22">
        <f>C105+C109+C110+C111+C112</f>
        <v>1739162</v>
      </c>
      <c r="D104" s="22">
        <f>D105+D109+D110+D111+D112</f>
        <v>465372</v>
      </c>
      <c r="E104" s="22">
        <f>E105+E109+E110+E111+E112</f>
        <v>697000</v>
      </c>
      <c r="F104" s="206">
        <f t="shared" si="4"/>
        <v>40.07677260657719</v>
      </c>
      <c r="G104" s="206">
        <v>87.9</v>
      </c>
      <c r="H104" s="207"/>
      <c r="I104" s="177"/>
      <c r="J104" s="170"/>
      <c r="K104" s="208"/>
      <c r="L104" s="209"/>
      <c r="M104" s="172"/>
      <c r="N104" s="172"/>
    </row>
    <row r="105" spans="1:14" s="136" customFormat="1" ht="24" customHeight="1">
      <c r="A105" s="186" t="s">
        <v>120</v>
      </c>
      <c r="B105" s="167" t="s">
        <v>42</v>
      </c>
      <c r="C105" s="22">
        <f>C106+C107+C108</f>
        <v>893596</v>
      </c>
      <c r="D105" s="22">
        <f>D106+D107+D108</f>
        <v>265445</v>
      </c>
      <c r="E105" s="22">
        <f>E106+E107+E108</f>
        <v>375000</v>
      </c>
      <c r="F105" s="206">
        <f t="shared" si="4"/>
        <v>41.96527289737197</v>
      </c>
      <c r="G105" s="206">
        <v>87</v>
      </c>
      <c r="H105" s="199"/>
      <c r="I105" s="170"/>
      <c r="J105" s="170"/>
      <c r="K105" s="172"/>
      <c r="L105" s="172"/>
      <c r="M105" s="172"/>
      <c r="N105" s="172"/>
    </row>
    <row r="106" spans="1:14" s="138" customFormat="1" ht="25.5" customHeight="1">
      <c r="A106" s="191" t="s">
        <v>153</v>
      </c>
      <c r="B106" s="192" t="s">
        <v>42</v>
      </c>
      <c r="C106" s="210">
        <v>622262</v>
      </c>
      <c r="D106" s="210">
        <v>193670</v>
      </c>
      <c r="E106" s="210">
        <v>270000</v>
      </c>
      <c r="F106" s="211">
        <f t="shared" si="4"/>
        <v>43.39008327681909</v>
      </c>
      <c r="G106" s="211">
        <v>80.7</v>
      </c>
      <c r="H106" s="195"/>
      <c r="I106" s="196"/>
      <c r="J106" s="183"/>
      <c r="K106" s="197"/>
      <c r="L106" s="212"/>
      <c r="M106" s="197"/>
      <c r="N106" s="197"/>
    </row>
    <row r="107" spans="1:14" s="138" customFormat="1" ht="24.75" customHeight="1">
      <c r="A107" s="191" t="s">
        <v>154</v>
      </c>
      <c r="B107" s="192" t="s">
        <v>42</v>
      </c>
      <c r="C107" s="210">
        <v>177028</v>
      </c>
      <c r="D107" s="210">
        <v>67508</v>
      </c>
      <c r="E107" s="210">
        <v>80000</v>
      </c>
      <c r="F107" s="211">
        <f t="shared" si="4"/>
        <v>45.19059131888741</v>
      </c>
      <c r="G107" s="211">
        <v>112.4</v>
      </c>
      <c r="H107" s="195"/>
      <c r="I107" s="196"/>
      <c r="J107" s="183"/>
      <c r="K107" s="197"/>
      <c r="L107" s="197"/>
      <c r="M107" s="197"/>
      <c r="N107" s="197"/>
    </row>
    <row r="108" spans="1:14" s="138" customFormat="1" ht="24.75" customHeight="1">
      <c r="A108" s="191" t="s">
        <v>272</v>
      </c>
      <c r="B108" s="192" t="s">
        <v>42</v>
      </c>
      <c r="C108" s="210">
        <v>94306</v>
      </c>
      <c r="D108" s="210">
        <v>4267</v>
      </c>
      <c r="E108" s="210">
        <v>25000</v>
      </c>
      <c r="F108" s="211">
        <f t="shared" si="4"/>
        <v>26.50944796725553</v>
      </c>
      <c r="G108" s="211">
        <v>100.7</v>
      </c>
      <c r="H108" s="195"/>
      <c r="I108" s="196"/>
      <c r="J108" s="183"/>
      <c r="K108" s="197"/>
      <c r="L108" s="197"/>
      <c r="M108" s="197"/>
      <c r="N108" s="197"/>
    </row>
    <row r="109" spans="1:14" s="138" customFormat="1" ht="24.75" customHeight="1">
      <c r="A109" s="200" t="s">
        <v>278</v>
      </c>
      <c r="B109" s="167" t="s">
        <v>42</v>
      </c>
      <c r="C109" s="210">
        <v>613</v>
      </c>
      <c r="D109" s="210"/>
      <c r="E109" s="210"/>
      <c r="F109" s="206">
        <f t="shared" si="4"/>
        <v>0</v>
      </c>
      <c r="G109" s="211">
        <v>0</v>
      </c>
      <c r="H109" s="195"/>
      <c r="I109" s="196"/>
      <c r="J109" s="183"/>
      <c r="K109" s="197"/>
      <c r="L109" s="197"/>
      <c r="M109" s="197"/>
      <c r="N109" s="197"/>
    </row>
    <row r="110" spans="1:14" s="138" customFormat="1" ht="24.75" customHeight="1">
      <c r="A110" s="200" t="s">
        <v>273</v>
      </c>
      <c r="B110" s="167" t="s">
        <v>42</v>
      </c>
      <c r="C110" s="22">
        <v>812586</v>
      </c>
      <c r="D110" s="22">
        <v>196849</v>
      </c>
      <c r="E110" s="22">
        <v>310000</v>
      </c>
      <c r="F110" s="206">
        <f t="shared" si="4"/>
        <v>38.149808143384206</v>
      </c>
      <c r="G110" s="206">
        <v>85.5</v>
      </c>
      <c r="H110" s="195"/>
      <c r="I110" s="196"/>
      <c r="J110" s="183"/>
      <c r="K110" s="197"/>
      <c r="L110" s="197"/>
      <c r="M110" s="197"/>
      <c r="N110" s="197"/>
    </row>
    <row r="111" spans="1:14" s="136" customFormat="1" ht="28.5" customHeight="1">
      <c r="A111" s="200" t="s">
        <v>279</v>
      </c>
      <c r="B111" s="167" t="s">
        <v>42</v>
      </c>
      <c r="C111" s="22">
        <v>4166</v>
      </c>
      <c r="D111" s="22"/>
      <c r="E111" s="22"/>
      <c r="F111" s="206">
        <f t="shared" si="4"/>
        <v>0</v>
      </c>
      <c r="G111" s="206"/>
      <c r="H111" s="199"/>
      <c r="I111" s="170"/>
      <c r="J111" s="170"/>
      <c r="K111" s="172"/>
      <c r="L111" s="172"/>
      <c r="M111" s="172"/>
      <c r="N111" s="172"/>
    </row>
    <row r="112" spans="1:14" s="136" customFormat="1" ht="47.25">
      <c r="A112" s="200" t="s">
        <v>277</v>
      </c>
      <c r="B112" s="167" t="s">
        <v>42</v>
      </c>
      <c r="C112" s="22">
        <v>28201</v>
      </c>
      <c r="D112" s="22">
        <v>3078</v>
      </c>
      <c r="E112" s="22">
        <v>12000</v>
      </c>
      <c r="F112" s="206">
        <f t="shared" si="4"/>
        <v>42.551682564448065</v>
      </c>
      <c r="G112" s="206"/>
      <c r="H112" s="199"/>
      <c r="I112" s="170"/>
      <c r="J112" s="213"/>
      <c r="K112" s="172"/>
      <c r="L112" s="172"/>
      <c r="M112" s="172"/>
      <c r="N112" s="172"/>
    </row>
    <row r="113" spans="1:14" s="136" customFormat="1" ht="23.25" customHeight="1">
      <c r="A113" s="186" t="s">
        <v>121</v>
      </c>
      <c r="B113" s="167" t="s">
        <v>42</v>
      </c>
      <c r="C113" s="22">
        <f>C114+C120</f>
        <v>4265689</v>
      </c>
      <c r="D113" s="22">
        <f>D114+D120</f>
        <v>805635</v>
      </c>
      <c r="E113" s="22">
        <f>E114+E120</f>
        <v>1770000</v>
      </c>
      <c r="F113" s="206">
        <f t="shared" si="4"/>
        <v>41.49388293426923</v>
      </c>
      <c r="G113" s="206">
        <v>106.4</v>
      </c>
      <c r="H113" s="199"/>
      <c r="I113" s="108"/>
      <c r="J113" s="170"/>
      <c r="K113" s="172"/>
      <c r="L113" s="172"/>
      <c r="M113" s="172"/>
      <c r="N113" s="172"/>
    </row>
    <row r="114" spans="1:14" s="136" customFormat="1" ht="23.25" customHeight="1">
      <c r="A114" s="186" t="s">
        <v>174</v>
      </c>
      <c r="B114" s="167"/>
      <c r="C114" s="22">
        <f>SUM(C115:C119)</f>
        <v>4158165</v>
      </c>
      <c r="D114" s="22">
        <f>SUM(D115:D119)</f>
        <v>800635</v>
      </c>
      <c r="E114" s="22">
        <f>SUM(E115:E119)</f>
        <v>1750000</v>
      </c>
      <c r="F114" s="206">
        <f t="shared" si="4"/>
        <v>42.08587201325585</v>
      </c>
      <c r="G114" s="206">
        <v>106.3</v>
      </c>
      <c r="H114" s="199"/>
      <c r="I114" s="108"/>
      <c r="J114" s="170"/>
      <c r="K114" s="172"/>
      <c r="L114" s="172"/>
      <c r="M114" s="172"/>
      <c r="N114" s="172"/>
    </row>
    <row r="115" spans="1:14" s="136" customFormat="1" ht="23.25" customHeight="1">
      <c r="A115" s="186" t="s">
        <v>175</v>
      </c>
      <c r="B115" s="167"/>
      <c r="C115" s="22">
        <v>1799084</v>
      </c>
      <c r="D115" s="22">
        <v>344050</v>
      </c>
      <c r="E115" s="22">
        <v>750000</v>
      </c>
      <c r="F115" s="206">
        <f t="shared" si="4"/>
        <v>41.68788116619346</v>
      </c>
      <c r="G115" s="206">
        <v>108.2</v>
      </c>
      <c r="H115" s="199"/>
      <c r="I115" s="108"/>
      <c r="J115" s="170"/>
      <c r="K115" s="172"/>
      <c r="L115" s="172"/>
      <c r="M115" s="172"/>
      <c r="N115" s="172"/>
    </row>
    <row r="116" spans="1:14" s="136" customFormat="1" ht="23.25" customHeight="1">
      <c r="A116" s="186" t="s">
        <v>176</v>
      </c>
      <c r="B116" s="167"/>
      <c r="C116" s="22">
        <v>17276</v>
      </c>
      <c r="D116" s="22">
        <v>1712</v>
      </c>
      <c r="E116" s="22">
        <v>5000</v>
      </c>
      <c r="F116" s="206">
        <f t="shared" si="4"/>
        <v>28.94188469553137</v>
      </c>
      <c r="G116" s="206">
        <v>48.5</v>
      </c>
      <c r="H116" s="199"/>
      <c r="I116" s="108"/>
      <c r="J116" s="170"/>
      <c r="K116" s="172"/>
      <c r="L116" s="172"/>
      <c r="M116" s="172"/>
      <c r="N116" s="172"/>
    </row>
    <row r="117" spans="1:14" s="136" customFormat="1" ht="23.25" customHeight="1">
      <c r="A117" s="186" t="s">
        <v>177</v>
      </c>
      <c r="B117" s="167"/>
      <c r="C117" s="22">
        <v>91922</v>
      </c>
      <c r="D117" s="22">
        <v>24225</v>
      </c>
      <c r="E117" s="22">
        <v>45000</v>
      </c>
      <c r="F117" s="206">
        <f t="shared" si="4"/>
        <v>48.95454842148778</v>
      </c>
      <c r="G117" s="206">
        <v>121.8</v>
      </c>
      <c r="H117" s="199"/>
      <c r="I117" s="108"/>
      <c r="J117" s="170"/>
      <c r="K117" s="172"/>
      <c r="L117" s="172"/>
      <c r="M117" s="172"/>
      <c r="N117" s="172"/>
    </row>
    <row r="118" spans="1:14" s="136" customFormat="1" ht="23.25" customHeight="1">
      <c r="A118" s="186" t="s">
        <v>178</v>
      </c>
      <c r="B118" s="167"/>
      <c r="C118" s="22">
        <v>415126</v>
      </c>
      <c r="D118" s="22">
        <v>41175</v>
      </c>
      <c r="E118" s="22">
        <v>120000</v>
      </c>
      <c r="F118" s="206">
        <f t="shared" si="4"/>
        <v>28.906886102050944</v>
      </c>
      <c r="G118" s="206">
        <v>109.9</v>
      </c>
      <c r="H118" s="199"/>
      <c r="I118" s="108"/>
      <c r="J118" s="170"/>
      <c r="K118" s="172"/>
      <c r="L118" s="172"/>
      <c r="M118" s="172"/>
      <c r="N118" s="172"/>
    </row>
    <row r="119" spans="1:14" s="136" customFormat="1" ht="23.25" customHeight="1">
      <c r="A119" s="186" t="s">
        <v>179</v>
      </c>
      <c r="B119" s="167"/>
      <c r="C119" s="22">
        <v>1834757</v>
      </c>
      <c r="D119" s="22">
        <v>389473</v>
      </c>
      <c r="E119" s="22">
        <v>830000</v>
      </c>
      <c r="F119" s="206">
        <f t="shared" si="4"/>
        <v>45.23759822145385</v>
      </c>
      <c r="G119" s="206">
        <v>104.2</v>
      </c>
      <c r="H119" s="199"/>
      <c r="I119" s="108"/>
      <c r="J119" s="108"/>
      <c r="K119" s="172"/>
      <c r="L119" s="172"/>
      <c r="M119" s="172"/>
      <c r="N119" s="172"/>
    </row>
    <row r="120" spans="1:14" s="136" customFormat="1" ht="23.25" customHeight="1">
      <c r="A120" s="186" t="s">
        <v>180</v>
      </c>
      <c r="B120" s="167"/>
      <c r="C120" s="22">
        <v>107524</v>
      </c>
      <c r="D120" s="22">
        <v>5000</v>
      </c>
      <c r="E120" s="22">
        <v>20000</v>
      </c>
      <c r="F120" s="206">
        <f t="shared" si="4"/>
        <v>18.60049849335962</v>
      </c>
      <c r="G120" s="206">
        <v>120</v>
      </c>
      <c r="H120" s="199"/>
      <c r="I120" s="108"/>
      <c r="J120" s="108"/>
      <c r="K120" s="172"/>
      <c r="L120" s="172"/>
      <c r="M120" s="172"/>
      <c r="N120" s="172"/>
    </row>
    <row r="121" spans="1:14" s="136" customFormat="1" ht="23.25" customHeight="1">
      <c r="A121" s="186" t="s">
        <v>275</v>
      </c>
      <c r="B121" s="167" t="s">
        <v>42</v>
      </c>
      <c r="C121" s="22">
        <v>1000</v>
      </c>
      <c r="D121" s="22">
        <v>0</v>
      </c>
      <c r="E121" s="22">
        <v>0</v>
      </c>
      <c r="F121" s="206">
        <f t="shared" si="4"/>
        <v>0</v>
      </c>
      <c r="G121" s="206"/>
      <c r="H121" s="199"/>
      <c r="I121" s="170"/>
      <c r="J121" s="108"/>
      <c r="K121" s="172"/>
      <c r="L121" s="172"/>
      <c r="M121" s="172"/>
      <c r="N121" s="172"/>
    </row>
    <row r="122" spans="1:14" s="136" customFormat="1" ht="23.25" customHeight="1">
      <c r="A122" s="186" t="s">
        <v>276</v>
      </c>
      <c r="B122" s="167" t="s">
        <v>42</v>
      </c>
      <c r="C122" s="22">
        <v>106141</v>
      </c>
      <c r="D122" s="22">
        <v>0</v>
      </c>
      <c r="E122" s="22">
        <v>0</v>
      </c>
      <c r="F122" s="206">
        <f t="shared" si="4"/>
        <v>0</v>
      </c>
      <c r="G122" s="206"/>
      <c r="H122" s="199"/>
      <c r="I122" s="170"/>
      <c r="J122" s="108"/>
      <c r="K122" s="172"/>
      <c r="L122" s="172"/>
      <c r="M122" s="172"/>
      <c r="N122" s="172"/>
    </row>
    <row r="123" spans="1:14" s="136" customFormat="1" ht="23.25" customHeight="1">
      <c r="A123" s="186" t="s">
        <v>274</v>
      </c>
      <c r="B123" s="167" t="s">
        <v>42</v>
      </c>
      <c r="C123" s="22">
        <v>7000</v>
      </c>
      <c r="D123" s="22">
        <v>0</v>
      </c>
      <c r="E123" s="22">
        <v>0</v>
      </c>
      <c r="F123" s="206">
        <f t="shared" si="4"/>
        <v>0</v>
      </c>
      <c r="G123" s="206"/>
      <c r="H123" s="199"/>
      <c r="I123" s="170"/>
      <c r="J123" s="108"/>
      <c r="K123" s="172"/>
      <c r="L123" s="172"/>
      <c r="M123" s="172"/>
      <c r="N123" s="172"/>
    </row>
    <row r="124" spans="1:14" s="136" customFormat="1" ht="23.25" customHeight="1">
      <c r="A124" s="178" t="s">
        <v>181</v>
      </c>
      <c r="B124" s="179" t="s">
        <v>38</v>
      </c>
      <c r="C124" s="203">
        <f>C125+C126+C127</f>
        <v>55231</v>
      </c>
      <c r="D124" s="203">
        <f>D125+D126</f>
        <v>0</v>
      </c>
      <c r="E124" s="203">
        <f>E125+E126</f>
        <v>1000</v>
      </c>
      <c r="F124" s="202">
        <f t="shared" si="4"/>
        <v>1.8105773931306695</v>
      </c>
      <c r="G124" s="204">
        <v>1.9</v>
      </c>
      <c r="H124" s="195"/>
      <c r="I124" s="196"/>
      <c r="J124" s="108"/>
      <c r="K124" s="172"/>
      <c r="L124" s="172"/>
      <c r="M124" s="172"/>
      <c r="N124" s="172"/>
    </row>
    <row r="125" spans="1:14" s="136" customFormat="1" ht="23.25" customHeight="1">
      <c r="A125" s="200" t="s">
        <v>182</v>
      </c>
      <c r="B125" s="167" t="s">
        <v>42</v>
      </c>
      <c r="C125" s="22">
        <v>16000</v>
      </c>
      <c r="D125" s="22">
        <v>0</v>
      </c>
      <c r="E125" s="22">
        <v>0</v>
      </c>
      <c r="F125" s="206">
        <f t="shared" si="4"/>
        <v>0</v>
      </c>
      <c r="G125" s="206"/>
      <c r="H125" s="199"/>
      <c r="I125" s="170"/>
      <c r="J125" s="108"/>
      <c r="K125" s="172"/>
      <c r="L125" s="172"/>
      <c r="M125" s="172"/>
      <c r="N125" s="172"/>
    </row>
    <row r="126" spans="1:14" s="136" customFormat="1" ht="31.5">
      <c r="A126" s="200" t="s">
        <v>183</v>
      </c>
      <c r="B126" s="167" t="s">
        <v>42</v>
      </c>
      <c r="C126" s="22">
        <v>15000</v>
      </c>
      <c r="D126" s="22">
        <v>0</v>
      </c>
      <c r="E126" s="22">
        <v>1000</v>
      </c>
      <c r="F126" s="206">
        <f t="shared" si="4"/>
        <v>6.666666666666667</v>
      </c>
      <c r="G126" s="206">
        <v>7.1</v>
      </c>
      <c r="H126" s="199"/>
      <c r="I126" s="170"/>
      <c r="J126" s="108"/>
      <c r="K126" s="172"/>
      <c r="L126" s="172"/>
      <c r="M126" s="172"/>
      <c r="N126" s="172"/>
    </row>
    <row r="127" spans="1:14" s="136" customFormat="1" ht="21" customHeight="1">
      <c r="A127" s="200" t="s">
        <v>280</v>
      </c>
      <c r="B127" s="167" t="s">
        <v>42</v>
      </c>
      <c r="C127" s="22">
        <v>24231</v>
      </c>
      <c r="D127" s="22">
        <v>0</v>
      </c>
      <c r="E127" s="22">
        <v>0</v>
      </c>
      <c r="F127" s="206">
        <f t="shared" si="4"/>
        <v>0</v>
      </c>
      <c r="G127" s="206"/>
      <c r="H127" s="199"/>
      <c r="I127" s="170"/>
      <c r="J127" s="108"/>
      <c r="K127" s="172"/>
      <c r="L127" s="172"/>
      <c r="M127" s="172"/>
      <c r="N127" s="172"/>
    </row>
    <row r="128" spans="1:10" ht="21.75" customHeight="1">
      <c r="A128" s="6" t="s">
        <v>122</v>
      </c>
      <c r="B128" s="7"/>
      <c r="C128" s="247"/>
      <c r="D128" s="247"/>
      <c r="E128" s="247"/>
      <c r="F128" s="247"/>
      <c r="G128" s="247"/>
      <c r="H128" s="45"/>
      <c r="I128" s="14"/>
      <c r="J128" s="13"/>
    </row>
    <row r="129" spans="1:10" ht="21.75" customHeight="1">
      <c r="A129" s="6" t="s">
        <v>123</v>
      </c>
      <c r="B129" s="7"/>
      <c r="C129" s="247"/>
      <c r="D129" s="247"/>
      <c r="E129" s="247"/>
      <c r="F129" s="247"/>
      <c r="G129" s="247"/>
      <c r="H129" s="45"/>
      <c r="I129" s="14"/>
      <c r="J129" s="13"/>
    </row>
    <row r="130" spans="1:10" ht="31.5" hidden="1">
      <c r="A130" s="55" t="s">
        <v>202</v>
      </c>
      <c r="B130" s="12"/>
      <c r="C130" s="168"/>
      <c r="D130" s="168"/>
      <c r="E130" s="168"/>
      <c r="F130" s="168"/>
      <c r="G130" s="245"/>
      <c r="H130" s="45">
        <f>H131+H132+H133</f>
        <v>363</v>
      </c>
      <c r="I130" s="103">
        <v>35705</v>
      </c>
      <c r="J130" s="49" t="e">
        <f>H130/$I$147*100</f>
        <v>#DIV/0!</v>
      </c>
    </row>
    <row r="131" spans="1:10" ht="16.5" hidden="1">
      <c r="A131" s="11" t="s">
        <v>60</v>
      </c>
      <c r="B131" s="12" t="s">
        <v>55</v>
      </c>
      <c r="C131" s="168"/>
      <c r="D131" s="168">
        <v>17</v>
      </c>
      <c r="E131" s="168">
        <v>17</v>
      </c>
      <c r="F131" s="168"/>
      <c r="G131" s="245">
        <v>65.38461538461539</v>
      </c>
      <c r="H131" s="45">
        <v>28</v>
      </c>
      <c r="I131" s="103">
        <v>56790</v>
      </c>
      <c r="J131" s="49" t="e">
        <f>H131/$I$147*100</f>
        <v>#DIV/0!</v>
      </c>
    </row>
    <row r="132" spans="1:10" ht="16.5" hidden="1">
      <c r="A132" s="11" t="s">
        <v>61</v>
      </c>
      <c r="B132" s="12" t="s">
        <v>42</v>
      </c>
      <c r="C132" s="168"/>
      <c r="D132" s="168">
        <v>105</v>
      </c>
      <c r="E132" s="168">
        <v>105</v>
      </c>
      <c r="F132" s="168"/>
      <c r="G132" s="245">
        <v>128.0487804878049</v>
      </c>
      <c r="H132" s="45">
        <v>82</v>
      </c>
      <c r="I132" s="103">
        <v>37560</v>
      </c>
      <c r="J132" s="49" t="e">
        <f>H132/$I$147*100</f>
        <v>#DIV/0!</v>
      </c>
    </row>
    <row r="133" spans="1:10" ht="16.5" hidden="1">
      <c r="A133" s="11" t="s">
        <v>62</v>
      </c>
      <c r="B133" s="12" t="s">
        <v>42</v>
      </c>
      <c r="C133" s="168"/>
      <c r="D133" s="168">
        <v>161</v>
      </c>
      <c r="E133" s="168">
        <v>161</v>
      </c>
      <c r="F133" s="168"/>
      <c r="G133" s="245">
        <v>64.14342629482071</v>
      </c>
      <c r="H133" s="45">
        <v>253</v>
      </c>
      <c r="I133" s="104">
        <v>13848</v>
      </c>
      <c r="J133" s="49" t="e">
        <f>H133/$I$147*100</f>
        <v>#DIV/0!</v>
      </c>
    </row>
    <row r="134" spans="1:10" ht="15.75" hidden="1">
      <c r="A134" s="55" t="s">
        <v>203</v>
      </c>
      <c r="B134" s="12" t="s">
        <v>37</v>
      </c>
      <c r="C134" s="168"/>
      <c r="D134" s="168"/>
      <c r="E134" s="245"/>
      <c r="F134" s="168"/>
      <c r="G134" s="64"/>
      <c r="H134" s="45"/>
      <c r="I134" s="13"/>
      <c r="J134" s="13"/>
    </row>
    <row r="135" spans="1:10" ht="28.5" customHeight="1" hidden="1">
      <c r="A135" s="11" t="s">
        <v>60</v>
      </c>
      <c r="B135" s="12" t="s">
        <v>42</v>
      </c>
      <c r="C135" s="168"/>
      <c r="D135" s="168">
        <v>0.029</v>
      </c>
      <c r="E135" s="245">
        <v>0.029</v>
      </c>
      <c r="F135" s="186"/>
      <c r="G135" s="245">
        <v>57.99999999999999</v>
      </c>
      <c r="H135" s="45"/>
      <c r="I135" s="105"/>
      <c r="J135" s="15"/>
    </row>
    <row r="136" spans="1:10" ht="15.75" hidden="1">
      <c r="A136" s="11" t="s">
        <v>61</v>
      </c>
      <c r="B136" s="12" t="s">
        <v>42</v>
      </c>
      <c r="C136" s="168"/>
      <c r="D136" s="168">
        <v>0.28</v>
      </c>
      <c r="E136" s="245">
        <v>0.28</v>
      </c>
      <c r="F136" s="186"/>
      <c r="G136" s="245">
        <v>127.2727272727273</v>
      </c>
      <c r="H136" s="45"/>
      <c r="I136" s="50"/>
      <c r="J136" s="13"/>
    </row>
    <row r="137" spans="1:11" ht="34.5" customHeight="1" hidden="1">
      <c r="A137" s="11" t="s">
        <v>62</v>
      </c>
      <c r="B137" s="12" t="s">
        <v>42</v>
      </c>
      <c r="C137" s="168"/>
      <c r="D137" s="168">
        <v>1.21</v>
      </c>
      <c r="E137" s="245">
        <v>1.21</v>
      </c>
      <c r="F137" s="186"/>
      <c r="G137" s="245">
        <v>64.36170212765958</v>
      </c>
      <c r="H137" s="45"/>
      <c r="I137" s="50"/>
      <c r="J137" s="13"/>
      <c r="K137" s="21"/>
    </row>
    <row r="138" spans="1:10" ht="31.5">
      <c r="A138" s="55" t="s">
        <v>332</v>
      </c>
      <c r="B138" s="12" t="s">
        <v>55</v>
      </c>
      <c r="C138" s="22">
        <v>145950</v>
      </c>
      <c r="D138" s="22">
        <v>147449</v>
      </c>
      <c r="E138" s="22">
        <v>147449</v>
      </c>
      <c r="F138" s="245">
        <f>E138/C138*100</f>
        <v>101.02706406303528</v>
      </c>
      <c r="G138" s="245">
        <v>101.54540132915533</v>
      </c>
      <c r="H138" s="106">
        <f>SUM(H139:H142)</f>
        <v>143903</v>
      </c>
      <c r="I138" s="13"/>
      <c r="J138" s="15"/>
    </row>
    <row r="139" spans="1:10" ht="16.5">
      <c r="A139" s="11" t="s">
        <v>204</v>
      </c>
      <c r="B139" s="12" t="s">
        <v>42</v>
      </c>
      <c r="C139" s="248">
        <v>37250</v>
      </c>
      <c r="D139" s="248">
        <v>38631</v>
      </c>
      <c r="E139" s="22">
        <v>38631</v>
      </c>
      <c r="F139" s="245">
        <f>E139/C139*100</f>
        <v>103.70738255033558</v>
      </c>
      <c r="G139" s="245">
        <v>103.33012357567004</v>
      </c>
      <c r="H139" s="103">
        <v>35705</v>
      </c>
      <c r="I139" s="107"/>
      <c r="J139" s="108"/>
    </row>
    <row r="140" spans="1:10" ht="33.75" customHeight="1">
      <c r="A140" s="11" t="s">
        <v>60</v>
      </c>
      <c r="B140" s="12" t="s">
        <v>42</v>
      </c>
      <c r="C140" s="248">
        <v>57500</v>
      </c>
      <c r="D140" s="248">
        <v>57813</v>
      </c>
      <c r="E140" s="22">
        <v>57813</v>
      </c>
      <c r="F140" s="245">
        <f>E140/C140*100</f>
        <v>100.54434782608696</v>
      </c>
      <c r="G140" s="245">
        <v>100.18368655449079</v>
      </c>
      <c r="H140" s="103">
        <v>56790</v>
      </c>
      <c r="I140" s="107"/>
      <c r="J140" s="109"/>
    </row>
    <row r="141" spans="1:14" ht="16.5">
      <c r="A141" s="34" t="s">
        <v>61</v>
      </c>
      <c r="B141" s="35" t="s">
        <v>42</v>
      </c>
      <c r="C141" s="248">
        <v>37500</v>
      </c>
      <c r="D141" s="248">
        <v>37707</v>
      </c>
      <c r="E141" s="22">
        <v>37707</v>
      </c>
      <c r="F141" s="245">
        <f>E141/C141*100</f>
        <v>100.55199999999999</v>
      </c>
      <c r="G141" s="245">
        <v>102.56221950224398</v>
      </c>
      <c r="H141" s="103">
        <v>37560</v>
      </c>
      <c r="I141" s="110"/>
      <c r="J141" s="37"/>
      <c r="K141" s="111"/>
      <c r="L141" s="111"/>
      <c r="M141" s="111"/>
      <c r="N141" s="111"/>
    </row>
    <row r="142" spans="1:14" ht="16.5">
      <c r="A142" s="34" t="s">
        <v>62</v>
      </c>
      <c r="B142" s="35" t="s">
        <v>42</v>
      </c>
      <c r="C142" s="249">
        <v>13700</v>
      </c>
      <c r="D142" s="249">
        <v>13298</v>
      </c>
      <c r="E142" s="22">
        <v>13298</v>
      </c>
      <c r="F142" s="245">
        <f>E142/C142*100</f>
        <v>97.06569343065694</v>
      </c>
      <c r="G142" s="245">
        <v>99.63287630179066</v>
      </c>
      <c r="H142" s="104">
        <v>13848</v>
      </c>
      <c r="I142" s="110"/>
      <c r="J142" s="37"/>
      <c r="K142" s="111"/>
      <c r="L142" s="111"/>
      <c r="M142" s="111"/>
      <c r="N142" s="111"/>
    </row>
    <row r="143" spans="1:14" ht="15.75">
      <c r="A143" s="112" t="s">
        <v>124</v>
      </c>
      <c r="B143" s="35"/>
      <c r="C143" s="168"/>
      <c r="D143" s="168"/>
      <c r="E143" s="168"/>
      <c r="F143" s="168"/>
      <c r="G143" s="168"/>
      <c r="H143" s="113"/>
      <c r="I143" s="37"/>
      <c r="J143" s="37"/>
      <c r="K143" s="114"/>
      <c r="L143" s="114"/>
      <c r="M143" s="111"/>
      <c r="N143" s="111"/>
    </row>
    <row r="144" spans="1:14" ht="15.75">
      <c r="A144" s="34" t="s">
        <v>125</v>
      </c>
      <c r="B144" s="35" t="s">
        <v>73</v>
      </c>
      <c r="C144" s="22">
        <v>1000</v>
      </c>
      <c r="D144" s="22">
        <v>22</v>
      </c>
      <c r="E144" s="168">
        <v>400</v>
      </c>
      <c r="F144" s="245">
        <f>E144/C144*100</f>
        <v>40</v>
      </c>
      <c r="G144" s="168"/>
      <c r="H144" s="113"/>
      <c r="I144" s="37"/>
      <c r="J144" s="37"/>
      <c r="K144" s="115"/>
      <c r="L144" s="115"/>
      <c r="M144" s="111"/>
      <c r="N144" s="111"/>
    </row>
    <row r="145" spans="1:14" ht="22.5" customHeight="1">
      <c r="A145" s="34" t="s">
        <v>126</v>
      </c>
      <c r="B145" s="35" t="s">
        <v>42</v>
      </c>
      <c r="C145" s="22">
        <v>100</v>
      </c>
      <c r="D145" s="22">
        <v>44</v>
      </c>
      <c r="E145" s="168">
        <v>70</v>
      </c>
      <c r="F145" s="245">
        <f>E145/C145*100</f>
        <v>70</v>
      </c>
      <c r="G145" s="168">
        <v>292</v>
      </c>
      <c r="H145" s="113"/>
      <c r="I145" s="37"/>
      <c r="J145" s="37"/>
      <c r="K145" s="111"/>
      <c r="L145" s="111"/>
      <c r="M145" s="111"/>
      <c r="N145" s="111"/>
    </row>
    <row r="146" spans="1:14" s="16" customFormat="1" ht="18.75" customHeight="1">
      <c r="A146" s="34" t="s">
        <v>127</v>
      </c>
      <c r="B146" s="35" t="s">
        <v>42</v>
      </c>
      <c r="C146" s="22">
        <v>500</v>
      </c>
      <c r="D146" s="22">
        <v>94</v>
      </c>
      <c r="E146" s="168">
        <v>260</v>
      </c>
      <c r="F146" s="245">
        <f>E146/C146*100</f>
        <v>52</v>
      </c>
      <c r="G146" s="245">
        <v>89</v>
      </c>
      <c r="H146" s="113"/>
      <c r="I146" s="37"/>
      <c r="J146" s="37"/>
      <c r="K146" s="111"/>
      <c r="L146" s="111"/>
      <c r="M146" s="114"/>
      <c r="N146" s="114"/>
    </row>
    <row r="147" spans="1:14" s="10" customFormat="1" ht="31.5">
      <c r="A147" s="34" t="s">
        <v>128</v>
      </c>
      <c r="B147" s="35" t="s">
        <v>42</v>
      </c>
      <c r="C147" s="22">
        <v>2981</v>
      </c>
      <c r="D147" s="22">
        <v>0</v>
      </c>
      <c r="E147" s="22">
        <v>1500</v>
      </c>
      <c r="F147" s="245">
        <f>E147/C147*100</f>
        <v>50.318685005031874</v>
      </c>
      <c r="G147" s="64">
        <f>E147/1000*100</f>
        <v>150</v>
      </c>
      <c r="H147" s="113"/>
      <c r="I147" s="37"/>
      <c r="J147" s="37"/>
      <c r="K147" s="111"/>
      <c r="L147" s="111"/>
      <c r="M147" s="115"/>
      <c r="N147" s="115"/>
    </row>
    <row r="148" spans="1:14" ht="24.75" customHeight="1" hidden="1">
      <c r="A148" s="112" t="s">
        <v>129</v>
      </c>
      <c r="B148" s="35"/>
      <c r="C148" s="168"/>
      <c r="D148" s="168"/>
      <c r="E148" s="168"/>
      <c r="F148" s="168"/>
      <c r="G148" s="168"/>
      <c r="H148" s="113"/>
      <c r="I148" s="37"/>
      <c r="J148" s="37"/>
      <c r="K148" s="111"/>
      <c r="L148" s="111"/>
      <c r="M148" s="111"/>
      <c r="N148" s="111"/>
    </row>
    <row r="149" spans="1:15" ht="24" customHeight="1" hidden="1">
      <c r="A149" s="34" t="s">
        <v>130</v>
      </c>
      <c r="B149" s="35" t="s">
        <v>131</v>
      </c>
      <c r="C149" s="168"/>
      <c r="D149" s="168"/>
      <c r="E149" s="168"/>
      <c r="F149" s="168"/>
      <c r="G149" s="250"/>
      <c r="H149" s="36"/>
      <c r="I149" s="37"/>
      <c r="J149" s="38"/>
      <c r="K149" s="38"/>
      <c r="L149" s="38"/>
      <c r="M149" s="39"/>
      <c r="N149" s="40"/>
      <c r="O149" s="13"/>
    </row>
    <row r="150" spans="1:15" ht="27" customHeight="1" hidden="1">
      <c r="A150" s="34" t="s">
        <v>132</v>
      </c>
      <c r="B150" s="35" t="s">
        <v>133</v>
      </c>
      <c r="C150" s="168"/>
      <c r="D150" s="168"/>
      <c r="E150" s="168"/>
      <c r="F150" s="168"/>
      <c r="G150" s="168"/>
      <c r="H150" s="36"/>
      <c r="I150" s="37"/>
      <c r="J150" s="38"/>
      <c r="K150" s="38"/>
      <c r="L150" s="38"/>
      <c r="M150" s="38"/>
      <c r="N150" s="40"/>
      <c r="O150" s="13"/>
    </row>
    <row r="151" spans="1:15" ht="23.25" customHeight="1" hidden="1">
      <c r="A151" s="34" t="s">
        <v>134</v>
      </c>
      <c r="B151" s="35" t="s">
        <v>184</v>
      </c>
      <c r="C151" s="22"/>
      <c r="D151" s="22"/>
      <c r="E151" s="22"/>
      <c r="F151" s="168"/>
      <c r="G151" s="168"/>
      <c r="H151" s="41"/>
      <c r="I151" s="37"/>
      <c r="J151" s="42"/>
      <c r="K151" s="42"/>
      <c r="L151" s="38"/>
      <c r="M151" s="38"/>
      <c r="N151" s="43"/>
      <c r="O151" s="13"/>
    </row>
    <row r="152" spans="1:15" ht="25.5" customHeight="1" hidden="1">
      <c r="A152" s="34" t="s">
        <v>135</v>
      </c>
      <c r="B152" s="35" t="s">
        <v>133</v>
      </c>
      <c r="C152" s="168"/>
      <c r="D152" s="168"/>
      <c r="E152" s="168"/>
      <c r="F152" s="168"/>
      <c r="G152" s="168"/>
      <c r="H152" s="36"/>
      <c r="I152" s="37"/>
      <c r="J152" s="38"/>
      <c r="K152" s="38"/>
      <c r="L152" s="38"/>
      <c r="M152" s="38"/>
      <c r="N152" s="40"/>
      <c r="O152" s="13"/>
    </row>
    <row r="153" spans="1:15" ht="15.75">
      <c r="A153" s="6" t="s">
        <v>205</v>
      </c>
      <c r="B153" s="12"/>
      <c r="C153" s="168"/>
      <c r="D153" s="168"/>
      <c r="E153" s="168"/>
      <c r="F153" s="168"/>
      <c r="G153" s="245"/>
      <c r="H153" s="45"/>
      <c r="I153" s="13"/>
      <c r="J153" s="13"/>
      <c r="K153" s="13"/>
      <c r="L153" s="13"/>
      <c r="M153" s="13"/>
      <c r="N153" s="13"/>
      <c r="O153" s="13"/>
    </row>
    <row r="154" spans="1:15" ht="31.5">
      <c r="A154" s="19" t="s">
        <v>150</v>
      </c>
      <c r="B154" s="12" t="s">
        <v>151</v>
      </c>
      <c r="C154" s="168">
        <v>48</v>
      </c>
      <c r="D154" s="168">
        <v>47</v>
      </c>
      <c r="E154" s="168">
        <v>47</v>
      </c>
      <c r="F154" s="251">
        <f>E154/C154*100</f>
        <v>97.91666666666666</v>
      </c>
      <c r="G154" s="251">
        <f>E154/46*100</f>
        <v>102.17391304347827</v>
      </c>
      <c r="H154" s="45"/>
      <c r="I154" s="13"/>
      <c r="J154" s="13"/>
      <c r="K154" s="13"/>
      <c r="L154" s="13"/>
      <c r="M154" s="13"/>
      <c r="N154" s="13"/>
      <c r="O154" s="13"/>
    </row>
    <row r="155" spans="1:15" ht="31.5">
      <c r="A155" s="19" t="s">
        <v>152</v>
      </c>
      <c r="B155" s="12" t="s">
        <v>37</v>
      </c>
      <c r="C155" s="52">
        <v>85</v>
      </c>
      <c r="D155" s="52">
        <v>22</v>
      </c>
      <c r="E155" s="52">
        <v>45</v>
      </c>
      <c r="F155" s="60">
        <f>E155/C155*100</f>
        <v>52.94117647058824</v>
      </c>
      <c r="G155" s="252">
        <v>43</v>
      </c>
      <c r="H155" s="45"/>
      <c r="I155" s="13"/>
      <c r="J155" s="13"/>
      <c r="K155" s="13"/>
      <c r="L155" s="13"/>
      <c r="M155" s="13"/>
      <c r="N155" s="13"/>
      <c r="O155" s="13"/>
    </row>
    <row r="156" spans="1:15" ht="24.75" customHeight="1">
      <c r="A156" s="6" t="s">
        <v>136</v>
      </c>
      <c r="B156" s="12"/>
      <c r="C156" s="168"/>
      <c r="D156" s="168"/>
      <c r="E156" s="168"/>
      <c r="F156" s="168"/>
      <c r="G156" s="168"/>
      <c r="H156" s="45"/>
      <c r="I156" s="13"/>
      <c r="J156" s="13"/>
      <c r="K156" s="13"/>
      <c r="L156" s="13"/>
      <c r="M156" s="13"/>
      <c r="N156" s="13"/>
      <c r="O156" s="13"/>
    </row>
    <row r="157" spans="1:15" ht="24.75" customHeight="1">
      <c r="A157" s="24" t="s">
        <v>137</v>
      </c>
      <c r="B157" s="25" t="s">
        <v>33</v>
      </c>
      <c r="C157" s="52">
        <f>SUM(C158:C160)</f>
        <v>13900</v>
      </c>
      <c r="D157" s="52">
        <f>SUM(D158:D160)</f>
        <v>0</v>
      </c>
      <c r="E157" s="52">
        <f>SUM(E158:E160)</f>
        <v>12500</v>
      </c>
      <c r="F157" s="60">
        <f>E157/C157*100</f>
        <v>89.92805755395683</v>
      </c>
      <c r="G157" s="252"/>
      <c r="H157" s="26"/>
      <c r="I157" s="13"/>
      <c r="J157" s="13"/>
      <c r="K157" s="13"/>
      <c r="L157" s="13"/>
      <c r="M157" s="13"/>
      <c r="N157" s="13"/>
      <c r="O157" s="13"/>
    </row>
    <row r="158" spans="1:15" ht="24.75" customHeight="1">
      <c r="A158" s="27" t="s">
        <v>34</v>
      </c>
      <c r="B158" s="25" t="s">
        <v>42</v>
      </c>
      <c r="C158" s="52">
        <v>2200</v>
      </c>
      <c r="D158" s="52"/>
      <c r="E158" s="52">
        <v>1620</v>
      </c>
      <c r="F158" s="60">
        <f aca="true" t="shared" si="5" ref="F158:F165">E158/C158*100</f>
        <v>73.63636363636363</v>
      </c>
      <c r="G158" s="252"/>
      <c r="H158" s="28"/>
      <c r="I158" s="13"/>
      <c r="J158" s="13"/>
      <c r="K158" s="13"/>
      <c r="L158" s="29"/>
      <c r="M158" s="13"/>
      <c r="N158" s="13"/>
      <c r="O158" s="13"/>
    </row>
    <row r="159" spans="1:15" ht="24.75" customHeight="1">
      <c r="A159" s="27" t="s">
        <v>35</v>
      </c>
      <c r="B159" s="25" t="s">
        <v>42</v>
      </c>
      <c r="C159" s="52">
        <v>11500</v>
      </c>
      <c r="D159" s="52"/>
      <c r="E159" s="52">
        <v>10700</v>
      </c>
      <c r="F159" s="60">
        <f t="shared" si="5"/>
        <v>93.04347826086956</v>
      </c>
      <c r="G159" s="252"/>
      <c r="H159" s="28"/>
      <c r="I159" s="13"/>
      <c r="J159" s="13"/>
      <c r="K159" s="13"/>
      <c r="L159" s="29"/>
      <c r="M159" s="13"/>
      <c r="N159" s="13"/>
      <c r="O159" s="13"/>
    </row>
    <row r="160" spans="1:15" ht="24.75" customHeight="1">
      <c r="A160" s="27" t="s">
        <v>52</v>
      </c>
      <c r="B160" s="25" t="s">
        <v>42</v>
      </c>
      <c r="C160" s="52">
        <v>200</v>
      </c>
      <c r="D160" s="52"/>
      <c r="E160" s="52">
        <v>180</v>
      </c>
      <c r="F160" s="60">
        <f t="shared" si="5"/>
        <v>90</v>
      </c>
      <c r="G160" s="252"/>
      <c r="H160" s="28"/>
      <c r="I160" s="13"/>
      <c r="J160" s="13"/>
      <c r="K160" s="13"/>
      <c r="L160" s="29"/>
      <c r="M160" s="13"/>
      <c r="N160" s="13"/>
      <c r="O160" s="13"/>
    </row>
    <row r="161" spans="1:15" ht="34.5" customHeight="1">
      <c r="A161" s="24" t="s">
        <v>147</v>
      </c>
      <c r="B161" s="25" t="s">
        <v>33</v>
      </c>
      <c r="C161" s="52">
        <f>C162+C163</f>
        <v>24200</v>
      </c>
      <c r="D161" s="52">
        <f>D162+D163</f>
        <v>0</v>
      </c>
      <c r="E161" s="52">
        <f>E162+E163</f>
        <v>22000</v>
      </c>
      <c r="F161" s="60">
        <f t="shared" si="5"/>
        <v>90.9090909090909</v>
      </c>
      <c r="G161" s="252"/>
      <c r="H161" s="26"/>
      <c r="I161" s="30"/>
      <c r="J161" s="13"/>
      <c r="K161" s="13"/>
      <c r="L161" s="29"/>
      <c r="M161" s="13"/>
      <c r="N161" s="13"/>
      <c r="O161" s="13"/>
    </row>
    <row r="162" spans="1:15" ht="24.75" customHeight="1">
      <c r="A162" s="27" t="s">
        <v>36</v>
      </c>
      <c r="B162" s="25" t="s">
        <v>42</v>
      </c>
      <c r="C162" s="52">
        <v>13300</v>
      </c>
      <c r="D162" s="52"/>
      <c r="E162" s="52">
        <v>12000</v>
      </c>
      <c r="F162" s="60">
        <f t="shared" si="5"/>
        <v>90.22556390977444</v>
      </c>
      <c r="G162" s="252"/>
      <c r="H162" s="28"/>
      <c r="I162" s="30"/>
      <c r="J162" s="13"/>
      <c r="K162" s="13"/>
      <c r="L162" s="29"/>
      <c r="M162" s="13"/>
      <c r="N162" s="13"/>
      <c r="O162" s="13"/>
    </row>
    <row r="163" spans="1:15" ht="31.5" customHeight="1">
      <c r="A163" s="27" t="s">
        <v>146</v>
      </c>
      <c r="B163" s="25" t="s">
        <v>42</v>
      </c>
      <c r="C163" s="52">
        <v>10900</v>
      </c>
      <c r="D163" s="52"/>
      <c r="E163" s="52">
        <v>10000</v>
      </c>
      <c r="F163" s="60">
        <f t="shared" si="5"/>
        <v>91.74311926605505</v>
      </c>
      <c r="G163" s="252"/>
      <c r="H163" s="28"/>
      <c r="I163" s="30"/>
      <c r="J163" s="13"/>
      <c r="K163" s="13"/>
      <c r="L163" s="29"/>
      <c r="M163" s="13"/>
      <c r="N163" s="13"/>
      <c r="O163" s="13"/>
    </row>
    <row r="164" spans="1:15" ht="24.75" customHeight="1">
      <c r="A164" s="24" t="s">
        <v>162</v>
      </c>
      <c r="B164" s="25" t="s">
        <v>33</v>
      </c>
      <c r="C164" s="52">
        <v>400</v>
      </c>
      <c r="D164" s="52"/>
      <c r="E164" s="52">
        <v>300</v>
      </c>
      <c r="F164" s="60">
        <f t="shared" si="5"/>
        <v>75</v>
      </c>
      <c r="G164" s="252"/>
      <c r="H164" s="28"/>
      <c r="I164" s="30"/>
      <c r="J164" s="13"/>
      <c r="K164" s="13"/>
      <c r="L164" s="29"/>
      <c r="M164" s="13"/>
      <c r="N164" s="13"/>
      <c r="O164" s="13"/>
    </row>
    <row r="165" spans="1:15" ht="24.75" customHeight="1">
      <c r="A165" s="31" t="s">
        <v>281</v>
      </c>
      <c r="B165" s="32" t="s">
        <v>42</v>
      </c>
      <c r="C165" s="253">
        <v>5</v>
      </c>
      <c r="D165" s="253"/>
      <c r="E165" s="253">
        <v>3</v>
      </c>
      <c r="F165" s="254">
        <f t="shared" si="5"/>
        <v>60</v>
      </c>
      <c r="G165" s="255"/>
      <c r="H165" s="18"/>
      <c r="I165" s="33"/>
      <c r="J165" s="13"/>
      <c r="K165" s="13"/>
      <c r="L165" s="29"/>
      <c r="M165" s="13"/>
      <c r="N165" s="13"/>
      <c r="O165" s="13"/>
    </row>
    <row r="166" spans="5:11" ht="24.75" customHeight="1">
      <c r="E166" s="117"/>
      <c r="G166" s="82"/>
      <c r="H166" s="45"/>
      <c r="I166" s="13"/>
      <c r="J166" s="13"/>
      <c r="K166" s="63"/>
    </row>
    <row r="167" spans="7:11" ht="24.75" customHeight="1">
      <c r="G167" s="82"/>
      <c r="H167" s="45"/>
      <c r="I167" s="13"/>
      <c r="J167" s="13"/>
      <c r="K167" s="63"/>
    </row>
    <row r="168" spans="7:11" ht="15.75">
      <c r="G168" s="82"/>
      <c r="H168" s="45"/>
      <c r="I168" s="13"/>
      <c r="J168" s="13"/>
      <c r="K168" s="63"/>
    </row>
    <row r="169" spans="7:10" ht="24.75" customHeight="1">
      <c r="G169" s="82"/>
      <c r="H169" s="45"/>
      <c r="I169" s="13"/>
      <c r="J169" s="13"/>
    </row>
    <row r="170" spans="7:10" ht="24.75" customHeight="1">
      <c r="G170" s="82"/>
      <c r="H170" s="45"/>
      <c r="I170" s="13"/>
      <c r="J170" s="13"/>
    </row>
    <row r="171" spans="7:10" ht="24.75" customHeight="1">
      <c r="G171" s="82"/>
      <c r="H171" s="45"/>
      <c r="I171" s="13"/>
      <c r="J171" s="13"/>
    </row>
    <row r="172" spans="7:10" ht="33.75" customHeight="1">
      <c r="G172" s="82"/>
      <c r="H172" s="45"/>
      <c r="I172" s="13"/>
      <c r="J172" s="13"/>
    </row>
    <row r="173" spans="7:10" ht="36.75" customHeight="1">
      <c r="G173" s="82"/>
      <c r="H173" s="45"/>
      <c r="I173" s="13"/>
      <c r="J173" s="13"/>
    </row>
    <row r="174" spans="7:10" ht="30.75" customHeight="1">
      <c r="G174" s="82"/>
      <c r="H174" s="45"/>
      <c r="I174" s="13"/>
      <c r="J174" s="13"/>
    </row>
    <row r="175" spans="7:10" ht="15.75">
      <c r="G175" s="82"/>
      <c r="H175" s="45"/>
      <c r="I175" s="13"/>
      <c r="J175" s="13"/>
    </row>
    <row r="176" spans="7:10" ht="24.75" customHeight="1">
      <c r="G176" s="82"/>
      <c r="H176" s="45"/>
      <c r="I176" s="13"/>
      <c r="J176" s="13"/>
    </row>
    <row r="177" spans="7:10" ht="24.75" customHeight="1">
      <c r="G177" s="82"/>
      <c r="H177" s="45"/>
      <c r="I177" s="13"/>
      <c r="J177" s="13"/>
    </row>
    <row r="178" spans="7:10" ht="39.75" customHeight="1">
      <c r="G178" s="82"/>
      <c r="H178" s="45"/>
      <c r="I178" s="13"/>
      <c r="J178" s="13"/>
    </row>
    <row r="179" spans="7:10" ht="15.75">
      <c r="G179" s="82"/>
      <c r="H179" s="45"/>
      <c r="I179" s="13"/>
      <c r="J179" s="13"/>
    </row>
    <row r="180" spans="7:10" ht="24.75" customHeight="1">
      <c r="G180" s="82"/>
      <c r="H180" s="45"/>
      <c r="I180" s="13"/>
      <c r="J180" s="13"/>
    </row>
    <row r="181" spans="7:10" ht="24.75" customHeight="1">
      <c r="G181" s="82"/>
      <c r="H181" s="45"/>
      <c r="I181" s="13"/>
      <c r="J181" s="13"/>
    </row>
    <row r="182" spans="7:10" ht="30.75" customHeight="1">
      <c r="G182" s="82"/>
      <c r="H182" s="45"/>
      <c r="I182" s="13"/>
      <c r="J182" s="13"/>
    </row>
    <row r="183" spans="3:10" ht="24.75" customHeight="1">
      <c r="C183" s="9"/>
      <c r="D183" s="9"/>
      <c r="E183" s="9"/>
      <c r="F183" s="9"/>
      <c r="G183" s="13"/>
      <c r="H183" s="13"/>
      <c r="I183" s="13"/>
      <c r="J183" s="13"/>
    </row>
    <row r="184" spans="7:10" ht="24.75" customHeight="1">
      <c r="G184" s="82"/>
      <c r="H184" s="45"/>
      <c r="I184" s="13"/>
      <c r="J184" s="13"/>
    </row>
    <row r="185" spans="7:10" ht="24.75" customHeight="1">
      <c r="G185" s="82"/>
      <c r="H185" s="45"/>
      <c r="I185" s="13"/>
      <c r="J185" s="13"/>
    </row>
    <row r="186" spans="7:10" ht="24.75" customHeight="1">
      <c r="G186" s="82"/>
      <c r="H186" s="45"/>
      <c r="I186" s="13"/>
      <c r="J186" s="13"/>
    </row>
    <row r="187" spans="7:10" ht="24.75" customHeight="1">
      <c r="G187" s="82"/>
      <c r="H187" s="45"/>
      <c r="I187" s="13"/>
      <c r="J187" s="13"/>
    </row>
    <row r="188" spans="7:10" ht="15.75">
      <c r="G188" s="82"/>
      <c r="H188" s="45"/>
      <c r="I188" s="13"/>
      <c r="J188" s="13"/>
    </row>
    <row r="189" spans="7:10" ht="15.75">
      <c r="G189" s="82"/>
      <c r="H189" s="45"/>
      <c r="I189" s="13"/>
      <c r="J189" s="13"/>
    </row>
    <row r="190" spans="3:10" ht="24.75" customHeight="1">
      <c r="C190" s="9"/>
      <c r="D190" s="9"/>
      <c r="E190" s="9"/>
      <c r="F190" s="9"/>
      <c r="G190" s="13"/>
      <c r="H190" s="13"/>
      <c r="I190" s="13"/>
      <c r="J190" s="13"/>
    </row>
    <row r="191" spans="7:10" ht="24.75" customHeight="1">
      <c r="G191" s="82"/>
      <c r="H191" s="45"/>
      <c r="I191" s="13"/>
      <c r="J191" s="13"/>
    </row>
    <row r="192" spans="7:10" ht="24.75" customHeight="1">
      <c r="G192" s="82"/>
      <c r="H192" s="45"/>
      <c r="I192" s="13"/>
      <c r="J192" s="13"/>
    </row>
    <row r="193" spans="7:10" ht="24.75" customHeight="1">
      <c r="G193" s="82"/>
      <c r="H193" s="45"/>
      <c r="I193" s="13"/>
      <c r="J193" s="13"/>
    </row>
    <row r="194" spans="7:10" ht="24.75" customHeight="1">
      <c r="G194" s="82"/>
      <c r="H194" s="45"/>
      <c r="I194" s="13"/>
      <c r="J194" s="13"/>
    </row>
    <row r="195" spans="7:10" ht="24.75" customHeight="1">
      <c r="G195" s="82"/>
      <c r="H195" s="45"/>
      <c r="I195" s="13"/>
      <c r="J195" s="13"/>
    </row>
    <row r="196" spans="7:10" ht="24.75" customHeight="1">
      <c r="G196" s="82"/>
      <c r="H196" s="45"/>
      <c r="I196" s="13"/>
      <c r="J196" s="13"/>
    </row>
    <row r="197" spans="7:10" ht="24.75" customHeight="1">
      <c r="G197" s="82"/>
      <c r="H197" s="45"/>
      <c r="I197" s="13"/>
      <c r="J197" s="13"/>
    </row>
    <row r="198" spans="7:10" ht="35.25" customHeight="1">
      <c r="G198" s="82"/>
      <c r="H198" s="45"/>
      <c r="I198" s="13"/>
      <c r="J198" s="13"/>
    </row>
    <row r="199" spans="7:10" ht="59.25" customHeight="1">
      <c r="G199" s="82"/>
      <c r="H199" s="45"/>
      <c r="I199" s="13"/>
      <c r="J199" s="13"/>
    </row>
    <row r="200" spans="7:10" ht="24.75" customHeight="1">
      <c r="G200" s="82"/>
      <c r="H200" s="45"/>
      <c r="I200" s="13"/>
      <c r="J200" s="13"/>
    </row>
    <row r="201" spans="7:10" ht="24.75" customHeight="1">
      <c r="G201" s="82"/>
      <c r="H201" s="45"/>
      <c r="I201" s="13"/>
      <c r="J201" s="13"/>
    </row>
    <row r="202" spans="7:10" ht="24.75" customHeight="1">
      <c r="G202" s="82"/>
      <c r="H202" s="45"/>
      <c r="I202" s="13"/>
      <c r="J202" s="13"/>
    </row>
    <row r="203" spans="7:10" ht="24.75" customHeight="1">
      <c r="G203" s="82"/>
      <c r="H203" s="45"/>
      <c r="I203" s="13"/>
      <c r="J203" s="13"/>
    </row>
    <row r="204" spans="7:10" ht="24.75" customHeight="1">
      <c r="G204" s="82"/>
      <c r="H204" s="45"/>
      <c r="I204" s="13"/>
      <c r="J204" s="13"/>
    </row>
    <row r="205" spans="7:10" ht="24.75" customHeight="1">
      <c r="G205" s="82"/>
      <c r="H205" s="45"/>
      <c r="I205" s="13"/>
      <c r="J205" s="13"/>
    </row>
    <row r="206" spans="7:10" ht="24.75" customHeight="1">
      <c r="G206" s="82"/>
      <c r="H206" s="45"/>
      <c r="I206" s="13"/>
      <c r="J206" s="13"/>
    </row>
    <row r="207" spans="7:10" ht="24.75" customHeight="1">
      <c r="G207" s="82"/>
      <c r="H207" s="45"/>
      <c r="I207" s="13"/>
      <c r="J207" s="13"/>
    </row>
    <row r="208" spans="7:10" ht="24.75" customHeight="1">
      <c r="G208" s="82"/>
      <c r="H208" s="45"/>
      <c r="I208" s="13"/>
      <c r="J208" s="13"/>
    </row>
    <row r="209" spans="7:10" ht="24.75" customHeight="1">
      <c r="G209" s="82"/>
      <c r="H209" s="45"/>
      <c r="I209" s="13"/>
      <c r="J209" s="13"/>
    </row>
    <row r="210" spans="7:10" ht="24.75" customHeight="1">
      <c r="G210" s="82"/>
      <c r="H210" s="45"/>
      <c r="I210" s="13"/>
      <c r="J210" s="13"/>
    </row>
    <row r="211" spans="7:9" ht="24.75" customHeight="1">
      <c r="G211" s="82"/>
      <c r="H211" s="45"/>
      <c r="I211" s="13"/>
    </row>
    <row r="212" spans="7:9" ht="24.75" customHeight="1">
      <c r="G212" s="82"/>
      <c r="H212" s="45"/>
      <c r="I212" s="13"/>
    </row>
    <row r="213" spans="7:9" ht="15.75">
      <c r="G213" s="82"/>
      <c r="H213" s="45"/>
      <c r="I213" s="13"/>
    </row>
    <row r="214" spans="7:9" ht="15.75">
      <c r="G214" s="82"/>
      <c r="H214" s="45"/>
      <c r="I214" s="13"/>
    </row>
    <row r="215" spans="7:9" ht="29.25" customHeight="1">
      <c r="G215" s="82"/>
      <c r="H215" s="45"/>
      <c r="I215" s="13"/>
    </row>
    <row r="216" spans="7:9" ht="15.75">
      <c r="G216" s="82"/>
      <c r="H216" s="45"/>
      <c r="I216" s="13"/>
    </row>
    <row r="217" spans="7:9" ht="15.75">
      <c r="G217" s="82"/>
      <c r="H217" s="45"/>
      <c r="I217" s="13"/>
    </row>
    <row r="218" spans="7:9" ht="15.75">
      <c r="G218" s="82"/>
      <c r="H218" s="45"/>
      <c r="I218" s="13"/>
    </row>
    <row r="219" spans="7:8" ht="15.75">
      <c r="G219" s="82"/>
      <c r="H219" s="45"/>
    </row>
    <row r="220" spans="7:8" ht="15.75">
      <c r="G220" s="82"/>
      <c r="H220" s="45"/>
    </row>
    <row r="221" spans="7:8" ht="15.75">
      <c r="G221" s="82"/>
      <c r="H221" s="45"/>
    </row>
    <row r="222" spans="7:8" ht="15.75">
      <c r="G222" s="82"/>
      <c r="H222" s="45"/>
    </row>
    <row r="223" spans="7:8" ht="15.75">
      <c r="G223" s="82"/>
      <c r="H223" s="45"/>
    </row>
    <row r="226" ht="15.75">
      <c r="H226" s="45"/>
    </row>
    <row r="227" ht="15.75">
      <c r="H227" s="45"/>
    </row>
    <row r="228" ht="15.75">
      <c r="H228" s="45"/>
    </row>
    <row r="229" ht="15.75">
      <c r="H229" s="45"/>
    </row>
    <row r="231" ht="15.75">
      <c r="H231" s="45"/>
    </row>
    <row r="232" ht="15.75">
      <c r="H232" s="45"/>
    </row>
    <row r="233" ht="15.75">
      <c r="H233" s="45"/>
    </row>
    <row r="234" ht="15.75">
      <c r="H234" s="45"/>
    </row>
    <row r="239" ht="15.75">
      <c r="H239" s="45"/>
    </row>
    <row r="240" ht="15.75">
      <c r="H240" s="45"/>
    </row>
  </sheetData>
  <sheetProtection/>
  <mergeCells count="8">
    <mergeCell ref="A3:G3"/>
    <mergeCell ref="C5:E5"/>
    <mergeCell ref="F5:G5"/>
    <mergeCell ref="K102:N102"/>
    <mergeCell ref="H5:H6"/>
    <mergeCell ref="A5:A6"/>
    <mergeCell ref="B5:B6"/>
    <mergeCell ref="K87:N87"/>
  </mergeCells>
  <printOptions horizontalCentered="1"/>
  <pageMargins left="0.19" right="0.21" top="0.62" bottom="0.61" header="0.31496062992126" footer="0.196850393700787"/>
  <pageSetup horizontalDpi="600" verticalDpi="600" orientation="portrait" paperSize="9" scale="90"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sheetPr>
    <tabColor rgb="FFFF0000"/>
  </sheetPr>
  <dimension ref="A1:J63"/>
  <sheetViews>
    <sheetView zoomScalePageLayoutView="0" workbookViewId="0" topLeftCell="A1">
      <selection activeCell="C18" sqref="C18"/>
    </sheetView>
  </sheetViews>
  <sheetFormatPr defaultColWidth="8" defaultRowHeight="15"/>
  <cols>
    <col min="1" max="1" width="9.5" style="119" customWidth="1"/>
    <col min="2" max="2" width="38.5" style="119" customWidth="1"/>
    <col min="3" max="3" width="20.59765625" style="119" customWidth="1"/>
    <col min="4" max="4" width="20.8984375" style="119" customWidth="1"/>
    <col min="5" max="5" width="21.3984375" style="119" customWidth="1"/>
    <col min="6" max="10" width="9.59765625" style="119" customWidth="1"/>
    <col min="11" max="16384" width="8" style="119" customWidth="1"/>
  </cols>
  <sheetData>
    <row r="1" spans="1:5" ht="16.5">
      <c r="A1" s="287" t="s">
        <v>43</v>
      </c>
      <c r="B1" s="287"/>
      <c r="C1" s="118"/>
      <c r="D1" s="118"/>
      <c r="E1" s="118"/>
    </row>
    <row r="2" spans="1:10" ht="15.75">
      <c r="A2" s="288" t="s">
        <v>44</v>
      </c>
      <c r="B2" s="288"/>
      <c r="C2" s="288"/>
      <c r="D2" s="288"/>
      <c r="E2" s="288"/>
      <c r="F2" s="121"/>
      <c r="G2" s="121"/>
      <c r="H2" s="121"/>
      <c r="I2" s="121"/>
      <c r="J2" s="121"/>
    </row>
    <row r="3" spans="1:5" ht="15.75">
      <c r="A3" s="289" t="s">
        <v>268</v>
      </c>
      <c r="B3" s="289"/>
      <c r="C3" s="289"/>
      <c r="D3" s="289"/>
      <c r="E3" s="289"/>
    </row>
    <row r="4" spans="1:10" ht="27" customHeight="1">
      <c r="A4" s="122"/>
      <c r="B4" s="122"/>
      <c r="C4" s="122"/>
      <c r="D4" s="122"/>
      <c r="E4" s="123" t="s">
        <v>45</v>
      </c>
      <c r="F4" s="124"/>
      <c r="G4" s="124"/>
      <c r="H4" s="124"/>
      <c r="I4" s="124"/>
      <c r="J4" s="125"/>
    </row>
    <row r="5" spans="1:10" ht="29.25" customHeight="1">
      <c r="A5" s="290" t="s">
        <v>0</v>
      </c>
      <c r="B5" s="290" t="s">
        <v>46</v>
      </c>
      <c r="C5" s="290" t="s">
        <v>47</v>
      </c>
      <c r="D5" s="292" t="s">
        <v>2</v>
      </c>
      <c r="E5" s="293"/>
      <c r="F5" s="124"/>
      <c r="G5" s="124"/>
      <c r="H5" s="125"/>
      <c r="I5" s="125"/>
      <c r="J5" s="125"/>
    </row>
    <row r="6" spans="1:10" ht="40.5" customHeight="1">
      <c r="A6" s="291"/>
      <c r="B6" s="291"/>
      <c r="C6" s="291"/>
      <c r="D6" s="126" t="s">
        <v>48</v>
      </c>
      <c r="E6" s="126" t="s">
        <v>49</v>
      </c>
      <c r="F6" s="125"/>
      <c r="G6" s="125"/>
      <c r="H6" s="125"/>
      <c r="I6" s="125"/>
      <c r="J6" s="125"/>
    </row>
    <row r="7" spans="1:10" ht="24.75" customHeight="1">
      <c r="A7" s="127">
        <v>1</v>
      </c>
      <c r="B7" s="128" t="s">
        <v>10</v>
      </c>
      <c r="C7" s="214">
        <v>5560</v>
      </c>
      <c r="D7" s="214"/>
      <c r="E7" s="214">
        <v>4600</v>
      </c>
      <c r="F7" s="129"/>
      <c r="G7" s="129"/>
      <c r="H7" s="129"/>
      <c r="I7" s="129"/>
      <c r="J7" s="129"/>
    </row>
    <row r="8" spans="1:10" ht="24.75" customHeight="1">
      <c r="A8" s="127">
        <v>2</v>
      </c>
      <c r="B8" s="128" t="s">
        <v>6</v>
      </c>
      <c r="C8" s="214">
        <v>106</v>
      </c>
      <c r="D8" s="214"/>
      <c r="E8" s="214">
        <v>10</v>
      </c>
      <c r="F8" s="129"/>
      <c r="G8" s="129"/>
      <c r="H8" s="129"/>
      <c r="I8" s="129"/>
      <c r="J8" s="129"/>
    </row>
    <row r="9" spans="1:10" ht="24.75" customHeight="1">
      <c r="A9" s="127">
        <v>3</v>
      </c>
      <c r="B9" s="128" t="s">
        <v>3</v>
      </c>
      <c r="C9" s="214">
        <v>5162</v>
      </c>
      <c r="D9" s="214"/>
      <c r="E9" s="214">
        <v>3450</v>
      </c>
      <c r="F9" s="129"/>
      <c r="G9" s="129"/>
      <c r="H9" s="129"/>
      <c r="I9" s="129"/>
      <c r="J9" s="129"/>
    </row>
    <row r="10" spans="1:10" ht="24.75" customHeight="1">
      <c r="A10" s="127">
        <v>4</v>
      </c>
      <c r="B10" s="128" t="s">
        <v>4</v>
      </c>
      <c r="C10" s="214">
        <v>6224</v>
      </c>
      <c r="D10" s="214"/>
      <c r="E10" s="214">
        <v>4350</v>
      </c>
      <c r="F10" s="129"/>
      <c r="G10" s="129"/>
      <c r="H10" s="129"/>
      <c r="I10" s="129"/>
      <c r="J10" s="129"/>
    </row>
    <row r="11" spans="1:10" ht="24.75" customHeight="1">
      <c r="A11" s="127">
        <v>5</v>
      </c>
      <c r="B11" s="128" t="s">
        <v>8</v>
      </c>
      <c r="C11" s="214">
        <v>3842</v>
      </c>
      <c r="D11" s="214">
        <v>5</v>
      </c>
      <c r="E11" s="214">
        <v>1250</v>
      </c>
      <c r="F11" s="129"/>
      <c r="G11" s="129"/>
      <c r="H11" s="129"/>
      <c r="I11" s="129"/>
      <c r="J11" s="129"/>
    </row>
    <row r="12" spans="1:10" ht="24.75" customHeight="1">
      <c r="A12" s="127">
        <v>6</v>
      </c>
      <c r="B12" s="128" t="s">
        <v>9</v>
      </c>
      <c r="C12" s="214">
        <v>1244</v>
      </c>
      <c r="D12" s="214"/>
      <c r="E12" s="214">
        <v>250</v>
      </c>
      <c r="F12" s="129"/>
      <c r="G12" s="129"/>
      <c r="H12" s="129"/>
      <c r="I12" s="129"/>
      <c r="J12" s="129"/>
    </row>
    <row r="13" spans="1:10" ht="24.75" customHeight="1">
      <c r="A13" s="127">
        <v>7</v>
      </c>
      <c r="B13" s="128" t="s">
        <v>5</v>
      </c>
      <c r="C13" s="214">
        <v>5958</v>
      </c>
      <c r="D13" s="214">
        <v>7</v>
      </c>
      <c r="E13" s="214">
        <v>5650</v>
      </c>
      <c r="F13" s="129"/>
      <c r="G13" s="129"/>
      <c r="H13" s="129"/>
      <c r="I13" s="129"/>
      <c r="J13" s="129"/>
    </row>
    <row r="14" spans="1:10" ht="24.75" customHeight="1">
      <c r="A14" s="127">
        <v>8</v>
      </c>
      <c r="B14" s="128" t="s">
        <v>50</v>
      </c>
      <c r="C14" s="214"/>
      <c r="D14" s="214"/>
      <c r="E14" s="214"/>
      <c r="F14" s="129"/>
      <c r="G14" s="129"/>
      <c r="H14" s="129"/>
      <c r="I14" s="129"/>
      <c r="J14" s="129"/>
    </row>
    <row r="15" spans="1:10" ht="24.75" customHeight="1">
      <c r="A15" s="127">
        <v>9</v>
      </c>
      <c r="B15" s="128" t="s">
        <v>7</v>
      </c>
      <c r="C15" s="214">
        <v>1297</v>
      </c>
      <c r="D15" s="214"/>
      <c r="E15" s="214">
        <v>428</v>
      </c>
      <c r="F15" s="129"/>
      <c r="G15" s="129"/>
      <c r="H15" s="129"/>
      <c r="I15" s="129"/>
      <c r="J15" s="129"/>
    </row>
    <row r="16" spans="1:10" ht="24.75" customHeight="1">
      <c r="A16" s="127">
        <v>10</v>
      </c>
      <c r="B16" s="128" t="s">
        <v>160</v>
      </c>
      <c r="C16" s="214"/>
      <c r="D16" s="214"/>
      <c r="E16" s="214"/>
      <c r="F16" s="129"/>
      <c r="G16" s="129"/>
      <c r="H16" s="129"/>
      <c r="I16" s="129"/>
      <c r="J16" s="129"/>
    </row>
    <row r="17" spans="1:10" ht="24.75" customHeight="1">
      <c r="A17" s="128"/>
      <c r="B17" s="130" t="s">
        <v>11</v>
      </c>
      <c r="C17" s="215">
        <f>SUM(C7:C16)</f>
        <v>29393</v>
      </c>
      <c r="D17" s="215">
        <f>SUM(D7:D16)</f>
        <v>12</v>
      </c>
      <c r="E17" s="215">
        <f>SUM(E7:E16)</f>
        <v>19988</v>
      </c>
      <c r="F17" s="129"/>
      <c r="G17" s="129"/>
      <c r="H17" s="129"/>
      <c r="I17" s="129"/>
      <c r="J17" s="129"/>
    </row>
    <row r="18" spans="3:10" s="131" customFormat="1" ht="24.75" customHeight="1">
      <c r="C18" s="132"/>
      <c r="D18" s="133"/>
      <c r="E18" s="133"/>
      <c r="F18" s="133"/>
      <c r="G18" s="133"/>
      <c r="H18" s="133"/>
      <c r="I18" s="133"/>
      <c r="J18" s="133"/>
    </row>
    <row r="20" spans="1:10" ht="15.75">
      <c r="A20" s="134"/>
      <c r="B20" s="134"/>
      <c r="C20" s="134"/>
      <c r="D20" s="134"/>
      <c r="E20" s="134"/>
      <c r="F20" s="134"/>
      <c r="G20" s="134"/>
      <c r="H20" s="134"/>
      <c r="I20" s="134"/>
      <c r="J20" s="134"/>
    </row>
    <row r="47" spans="6:7" ht="15.75">
      <c r="F47" s="118"/>
      <c r="G47" s="122"/>
    </row>
    <row r="48" spans="6:7" ht="15.75">
      <c r="F48" s="120"/>
      <c r="G48" s="122"/>
    </row>
    <row r="49" spans="6:7" ht="15.75">
      <c r="F49" s="120"/>
      <c r="G49" s="122"/>
    </row>
    <row r="50" spans="6:7" ht="15.75">
      <c r="F50" s="122"/>
      <c r="G50" s="122"/>
    </row>
    <row r="51" spans="6:7" ht="15.75">
      <c r="F51" s="122"/>
      <c r="G51" s="122"/>
    </row>
    <row r="52" spans="6:7" ht="15.75">
      <c r="F52" s="122"/>
      <c r="G52" s="122"/>
    </row>
    <row r="53" spans="6:7" ht="15.75">
      <c r="F53" s="122"/>
      <c r="G53" s="122"/>
    </row>
    <row r="54" spans="6:7" ht="15.75">
      <c r="F54" s="122"/>
      <c r="G54" s="122"/>
    </row>
    <row r="55" spans="6:7" ht="15.75">
      <c r="F55" s="122"/>
      <c r="G55" s="122"/>
    </row>
    <row r="56" spans="6:7" ht="15.75">
      <c r="F56" s="122"/>
      <c r="G56" s="122"/>
    </row>
    <row r="57" spans="6:7" ht="15.75">
      <c r="F57" s="122"/>
      <c r="G57" s="122"/>
    </row>
    <row r="58" spans="6:7" ht="15.75">
      <c r="F58" s="122"/>
      <c r="G58" s="122"/>
    </row>
    <row r="59" spans="6:7" ht="15.75">
      <c r="F59" s="122"/>
      <c r="G59" s="122"/>
    </row>
    <row r="60" spans="6:7" ht="15.75">
      <c r="F60" s="122"/>
      <c r="G60" s="122"/>
    </row>
    <row r="61" spans="6:7" ht="15.75">
      <c r="F61" s="122"/>
      <c r="G61" s="122"/>
    </row>
    <row r="62" spans="6:7" ht="15.75">
      <c r="F62" s="122"/>
      <c r="G62" s="122"/>
    </row>
    <row r="63" spans="1:7" ht="15.75">
      <c r="A63" s="122"/>
      <c r="B63" s="122"/>
      <c r="C63" s="122"/>
      <c r="D63" s="122"/>
      <c r="E63" s="122"/>
      <c r="F63" s="122"/>
      <c r="G63" s="122"/>
    </row>
  </sheetData>
  <sheetProtection/>
  <mergeCells count="7">
    <mergeCell ref="A1:B1"/>
    <mergeCell ref="A2:E2"/>
    <mergeCell ref="A3:E3"/>
    <mergeCell ref="A5:A6"/>
    <mergeCell ref="B5:B6"/>
    <mergeCell ref="C5:C6"/>
    <mergeCell ref="D5:E5"/>
  </mergeCells>
  <printOptions horizontalCentered="1"/>
  <pageMargins left="0.48" right="0.25" top="0.75" bottom="0.5" header="0" footer="0"/>
  <pageSetup horizontalDpi="600" verticalDpi="600" orientation="landscape" paperSize="9" scale="110"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H34"/>
  <sheetViews>
    <sheetView zoomScalePageLayoutView="0" workbookViewId="0" topLeftCell="A1">
      <selection activeCell="H18" sqref="H18"/>
    </sheetView>
  </sheetViews>
  <sheetFormatPr defaultColWidth="8.796875" defaultRowHeight="15" outlineLevelCol="1"/>
  <cols>
    <col min="1" max="1" width="3.5" style="135" customWidth="1"/>
    <col min="2" max="2" width="39.59765625" style="135" customWidth="1"/>
    <col min="3" max="3" width="11.3984375" style="135" customWidth="1"/>
    <col min="4" max="4" width="12.5" style="135" customWidth="1"/>
    <col min="5" max="5" width="13.09765625" style="135" customWidth="1"/>
    <col min="6" max="6" width="8.3984375" style="135" hidden="1" customWidth="1" outlineLevel="1"/>
    <col min="7" max="7" width="7.5" style="135" hidden="1" customWidth="1" outlineLevel="1"/>
    <col min="8" max="8" width="10.59765625" style="135" customWidth="1" collapsed="1"/>
    <col min="9" max="16384" width="9" style="135" customWidth="1"/>
  </cols>
  <sheetData>
    <row r="1" spans="1:2" ht="18.75" customHeight="1">
      <c r="A1" s="296" t="s">
        <v>218</v>
      </c>
      <c r="B1" s="296"/>
    </row>
    <row r="2" spans="1:8" s="47" customFormat="1" ht="21" customHeight="1">
      <c r="A2" s="295" t="s">
        <v>262</v>
      </c>
      <c r="B2" s="295"/>
      <c r="C2" s="295"/>
      <c r="D2" s="295"/>
      <c r="E2" s="295"/>
      <c r="F2" s="295"/>
      <c r="G2" s="295"/>
      <c r="H2" s="295"/>
    </row>
    <row r="3" spans="1:4" s="47" customFormat="1" ht="7.5" customHeight="1">
      <c r="A3" s="48"/>
      <c r="B3" s="48"/>
      <c r="C3" s="48"/>
      <c r="D3" s="48"/>
    </row>
    <row r="4" spans="1:8" s="47" customFormat="1" ht="27" customHeight="1">
      <c r="A4" s="294" t="s">
        <v>0</v>
      </c>
      <c r="B4" s="294" t="s">
        <v>220</v>
      </c>
      <c r="C4" s="294" t="s">
        <v>221</v>
      </c>
      <c r="D4" s="297" t="s">
        <v>269</v>
      </c>
      <c r="E4" s="298"/>
      <c r="F4" s="294" t="s">
        <v>264</v>
      </c>
      <c r="G4" s="294"/>
      <c r="H4" s="294" t="s">
        <v>222</v>
      </c>
    </row>
    <row r="5" spans="1:8" s="47" customFormat="1" ht="42.75" customHeight="1">
      <c r="A5" s="294"/>
      <c r="B5" s="294"/>
      <c r="C5" s="294"/>
      <c r="D5" s="140" t="s">
        <v>333</v>
      </c>
      <c r="E5" s="140" t="s">
        <v>223</v>
      </c>
      <c r="F5" s="140" t="s">
        <v>270</v>
      </c>
      <c r="G5" s="139" t="s">
        <v>37</v>
      </c>
      <c r="H5" s="294"/>
    </row>
    <row r="6" spans="1:8" s="47" customFormat="1" ht="18.75" customHeight="1">
      <c r="A6" s="141" t="s">
        <v>224</v>
      </c>
      <c r="B6" s="141" t="s">
        <v>225</v>
      </c>
      <c r="C6" s="141" t="s">
        <v>226</v>
      </c>
      <c r="D6" s="141">
        <v>1</v>
      </c>
      <c r="E6" s="141">
        <v>2</v>
      </c>
      <c r="F6" s="141">
        <v>3</v>
      </c>
      <c r="G6" s="142" t="s">
        <v>227</v>
      </c>
      <c r="H6" s="143"/>
    </row>
    <row r="7" spans="1:8" s="47" customFormat="1" ht="32.25" customHeight="1">
      <c r="A7" s="144">
        <v>1</v>
      </c>
      <c r="B7" s="145" t="s">
        <v>228</v>
      </c>
      <c r="C7" s="146" t="s">
        <v>229</v>
      </c>
      <c r="D7" s="146"/>
      <c r="E7" s="147"/>
      <c r="F7" s="147"/>
      <c r="G7" s="147"/>
      <c r="H7" s="148"/>
    </row>
    <row r="8" spans="1:8" s="47" customFormat="1" ht="23.25" customHeight="1">
      <c r="A8" s="149" t="s">
        <v>230</v>
      </c>
      <c r="B8" s="150" t="s">
        <v>231</v>
      </c>
      <c r="C8" s="149" t="s">
        <v>229</v>
      </c>
      <c r="D8" s="151">
        <v>68</v>
      </c>
      <c r="E8" s="150">
        <v>165</v>
      </c>
      <c r="F8" s="150">
        <v>124</v>
      </c>
      <c r="G8" s="230">
        <f>F8/E8*100</f>
        <v>75.15151515151514</v>
      </c>
      <c r="H8" s="153"/>
    </row>
    <row r="9" spans="1:8" s="47" customFormat="1" ht="23.25" customHeight="1">
      <c r="A9" s="149"/>
      <c r="B9" s="150" t="s">
        <v>232</v>
      </c>
      <c r="C9" s="149" t="s">
        <v>229</v>
      </c>
      <c r="D9" s="151">
        <v>29</v>
      </c>
      <c r="E9" s="150">
        <v>41</v>
      </c>
      <c r="F9" s="150">
        <v>1</v>
      </c>
      <c r="G9" s="230">
        <v>4000</v>
      </c>
      <c r="H9" s="153"/>
    </row>
    <row r="10" spans="1:8" s="47" customFormat="1" ht="23.25" customHeight="1">
      <c r="A10" s="149"/>
      <c r="B10" s="154" t="s">
        <v>233</v>
      </c>
      <c r="C10" s="149" t="s">
        <v>229</v>
      </c>
      <c r="D10" s="151"/>
      <c r="E10" s="150"/>
      <c r="F10" s="150"/>
      <c r="G10" s="230"/>
      <c r="H10" s="153"/>
    </row>
    <row r="11" spans="1:8" s="47" customFormat="1" ht="23.25" customHeight="1">
      <c r="A11" s="149"/>
      <c r="B11" s="154" t="s">
        <v>234</v>
      </c>
      <c r="C11" s="149" t="s">
        <v>229</v>
      </c>
      <c r="D11" s="151">
        <v>29</v>
      </c>
      <c r="E11" s="150">
        <v>41</v>
      </c>
      <c r="F11" s="150">
        <v>1</v>
      </c>
      <c r="G11" s="230">
        <v>4000</v>
      </c>
      <c r="H11" s="153"/>
    </row>
    <row r="12" spans="1:8" s="47" customFormat="1" ht="23.25" customHeight="1">
      <c r="A12" s="149"/>
      <c r="B12" s="154" t="s">
        <v>235</v>
      </c>
      <c r="C12" s="149" t="s">
        <v>229</v>
      </c>
      <c r="D12" s="151"/>
      <c r="E12" s="150"/>
      <c r="F12" s="150"/>
      <c r="G12" s="230"/>
      <c r="H12" s="153"/>
    </row>
    <row r="13" spans="1:8" s="47" customFormat="1" ht="23.25" customHeight="1">
      <c r="A13" s="149"/>
      <c r="B13" s="150" t="s">
        <v>236</v>
      </c>
      <c r="C13" s="149" t="s">
        <v>229</v>
      </c>
      <c r="D13" s="151">
        <v>9</v>
      </c>
      <c r="E13" s="150">
        <v>25</v>
      </c>
      <c r="F13" s="150">
        <v>19</v>
      </c>
      <c r="G13" s="230">
        <v>31.57894736842105</v>
      </c>
      <c r="H13" s="153"/>
    </row>
    <row r="14" spans="1:8" s="47" customFormat="1" ht="23.25" customHeight="1">
      <c r="A14" s="149"/>
      <c r="B14" s="150" t="s">
        <v>237</v>
      </c>
      <c r="C14" s="149" t="s">
        <v>229</v>
      </c>
      <c r="D14" s="151">
        <v>1</v>
      </c>
      <c r="E14" s="150">
        <v>3</v>
      </c>
      <c r="F14" s="150">
        <v>5</v>
      </c>
      <c r="G14" s="230">
        <v>-40</v>
      </c>
      <c r="H14" s="153"/>
    </row>
    <row r="15" spans="1:8" s="47" customFormat="1" ht="23.25" customHeight="1">
      <c r="A15" s="149"/>
      <c r="B15" s="150" t="s">
        <v>238</v>
      </c>
      <c r="C15" s="149" t="s">
        <v>229</v>
      </c>
      <c r="D15" s="151"/>
      <c r="E15" s="150"/>
      <c r="F15" s="150"/>
      <c r="G15" s="230"/>
      <c r="H15" s="155"/>
    </row>
    <row r="16" spans="1:8" s="47" customFormat="1" ht="23.25" customHeight="1">
      <c r="A16" s="149"/>
      <c r="B16" s="150" t="s">
        <v>239</v>
      </c>
      <c r="C16" s="149" t="s">
        <v>229</v>
      </c>
      <c r="D16" s="151"/>
      <c r="E16" s="150"/>
      <c r="F16" s="150"/>
      <c r="G16" s="230"/>
      <c r="H16" s="153"/>
    </row>
    <row r="17" spans="1:8" s="47" customFormat="1" ht="23.25" customHeight="1">
      <c r="A17" s="149"/>
      <c r="B17" s="150" t="s">
        <v>240</v>
      </c>
      <c r="C17" s="149" t="s">
        <v>229</v>
      </c>
      <c r="D17" s="151">
        <v>9</v>
      </c>
      <c r="E17" s="150">
        <v>31</v>
      </c>
      <c r="F17" s="150">
        <v>23</v>
      </c>
      <c r="G17" s="230">
        <v>34.78260869565217</v>
      </c>
      <c r="H17" s="153"/>
    </row>
    <row r="18" spans="1:8" s="47" customFormat="1" ht="30">
      <c r="A18" s="149"/>
      <c r="B18" s="150" t="s">
        <v>241</v>
      </c>
      <c r="C18" s="149" t="s">
        <v>229</v>
      </c>
      <c r="D18" s="151">
        <v>20</v>
      </c>
      <c r="E18" s="150">
        <v>65</v>
      </c>
      <c r="F18" s="150">
        <v>76</v>
      </c>
      <c r="G18" s="230">
        <v>-14.473684210526317</v>
      </c>
      <c r="H18" s="153"/>
    </row>
    <row r="19" spans="1:8" s="47" customFormat="1" ht="30">
      <c r="A19" s="149"/>
      <c r="B19" s="150" t="s">
        <v>242</v>
      </c>
      <c r="C19" s="149" t="s">
        <v>229</v>
      </c>
      <c r="D19" s="151"/>
      <c r="E19" s="150"/>
      <c r="F19" s="150"/>
      <c r="G19" s="230"/>
      <c r="H19" s="153"/>
    </row>
    <row r="20" spans="1:8" s="47" customFormat="1" ht="23.25" customHeight="1">
      <c r="A20" s="149"/>
      <c r="B20" s="150" t="s">
        <v>243</v>
      </c>
      <c r="C20" s="149" t="s">
        <v>229</v>
      </c>
      <c r="D20" s="151"/>
      <c r="E20" s="150"/>
      <c r="F20" s="150"/>
      <c r="G20" s="230"/>
      <c r="H20" s="153"/>
    </row>
    <row r="21" spans="1:8" s="47" customFormat="1" ht="23.25" customHeight="1">
      <c r="A21" s="149" t="s">
        <v>244</v>
      </c>
      <c r="B21" s="150" t="s">
        <v>245</v>
      </c>
      <c r="C21" s="149" t="s">
        <v>229</v>
      </c>
      <c r="D21" s="151">
        <v>70</v>
      </c>
      <c r="E21" s="150">
        <v>171</v>
      </c>
      <c r="F21" s="150">
        <v>110</v>
      </c>
      <c r="G21" s="230">
        <v>55.45454545454545</v>
      </c>
      <c r="H21" s="153"/>
    </row>
    <row r="22" spans="1:8" s="47" customFormat="1" ht="23.25" customHeight="1">
      <c r="A22" s="149"/>
      <c r="B22" s="150" t="s">
        <v>246</v>
      </c>
      <c r="C22" s="149" t="s">
        <v>229</v>
      </c>
      <c r="D22" s="151">
        <v>3</v>
      </c>
      <c r="E22" s="150">
        <v>6</v>
      </c>
      <c r="F22" s="150">
        <v>1</v>
      </c>
      <c r="G22" s="230">
        <v>500</v>
      </c>
      <c r="H22" s="153"/>
    </row>
    <row r="23" spans="1:8" s="47" customFormat="1" ht="23.25" customHeight="1">
      <c r="A23" s="149"/>
      <c r="B23" s="150" t="s">
        <v>247</v>
      </c>
      <c r="C23" s="149" t="s">
        <v>229</v>
      </c>
      <c r="D23" s="151">
        <v>58</v>
      </c>
      <c r="E23" s="150">
        <v>154</v>
      </c>
      <c r="F23" s="150">
        <v>107</v>
      </c>
      <c r="G23" s="230">
        <v>43.925233644859816</v>
      </c>
      <c r="H23" s="153"/>
    </row>
    <row r="24" spans="1:8" s="47" customFormat="1" ht="23.25" customHeight="1">
      <c r="A24" s="149"/>
      <c r="B24" s="150" t="s">
        <v>248</v>
      </c>
      <c r="C24" s="149" t="s">
        <v>229</v>
      </c>
      <c r="D24" s="151">
        <v>9</v>
      </c>
      <c r="E24" s="150">
        <v>11</v>
      </c>
      <c r="F24" s="150">
        <v>2</v>
      </c>
      <c r="G24" s="230">
        <v>450</v>
      </c>
      <c r="H24" s="153"/>
    </row>
    <row r="25" spans="1:8" s="47" customFormat="1" ht="23.25" customHeight="1">
      <c r="A25" s="156">
        <v>2</v>
      </c>
      <c r="B25" s="157" t="s">
        <v>249</v>
      </c>
      <c r="C25" s="149" t="s">
        <v>229</v>
      </c>
      <c r="D25" s="151"/>
      <c r="E25" s="150"/>
      <c r="F25" s="150"/>
      <c r="G25" s="152"/>
      <c r="H25" s="153"/>
    </row>
    <row r="26" spans="1:8" s="47" customFormat="1" ht="23.25" customHeight="1">
      <c r="A26" s="156">
        <v>3</v>
      </c>
      <c r="B26" s="157" t="s">
        <v>250</v>
      </c>
      <c r="C26" s="149" t="s">
        <v>229</v>
      </c>
      <c r="D26" s="151"/>
      <c r="E26" s="150"/>
      <c r="F26" s="150"/>
      <c r="G26" s="152"/>
      <c r="H26" s="153"/>
    </row>
    <row r="27" spans="1:8" s="47" customFormat="1" ht="23.25" customHeight="1">
      <c r="A27" s="149" t="s">
        <v>251</v>
      </c>
      <c r="B27" s="150" t="s">
        <v>252</v>
      </c>
      <c r="C27" s="149" t="s">
        <v>229</v>
      </c>
      <c r="D27" s="151"/>
      <c r="E27" s="150"/>
      <c r="F27" s="150"/>
      <c r="G27" s="152"/>
      <c r="H27" s="153"/>
    </row>
    <row r="28" spans="1:8" s="47" customFormat="1" ht="23.25" customHeight="1">
      <c r="A28" s="149" t="s">
        <v>253</v>
      </c>
      <c r="B28" s="150" t="s">
        <v>245</v>
      </c>
      <c r="C28" s="149" t="s">
        <v>229</v>
      </c>
      <c r="D28" s="151"/>
      <c r="E28" s="150"/>
      <c r="F28" s="150"/>
      <c r="G28" s="152"/>
      <c r="H28" s="153"/>
    </row>
    <row r="29" spans="1:8" s="47" customFormat="1" ht="23.25" customHeight="1">
      <c r="A29" s="149"/>
      <c r="B29" s="150" t="s">
        <v>246</v>
      </c>
      <c r="C29" s="149" t="s">
        <v>229</v>
      </c>
      <c r="D29" s="151"/>
      <c r="E29" s="150"/>
      <c r="F29" s="150"/>
      <c r="G29" s="152"/>
      <c r="H29" s="153"/>
    </row>
    <row r="30" spans="1:8" s="47" customFormat="1" ht="23.25" customHeight="1">
      <c r="A30" s="149"/>
      <c r="B30" s="150" t="s">
        <v>247</v>
      </c>
      <c r="C30" s="149" t="s">
        <v>229</v>
      </c>
      <c r="D30" s="151"/>
      <c r="E30" s="150"/>
      <c r="F30" s="150"/>
      <c r="G30" s="152"/>
      <c r="H30" s="153"/>
    </row>
    <row r="31" spans="1:8" s="47" customFormat="1" ht="23.25" customHeight="1">
      <c r="A31" s="149" t="s">
        <v>254</v>
      </c>
      <c r="B31" s="150" t="s">
        <v>255</v>
      </c>
      <c r="C31" s="149" t="s">
        <v>256</v>
      </c>
      <c r="D31" s="151"/>
      <c r="E31" s="150"/>
      <c r="F31" s="150"/>
      <c r="G31" s="152"/>
      <c r="H31" s="153"/>
    </row>
    <row r="32" spans="1:8" s="47" customFormat="1" ht="23.25" customHeight="1">
      <c r="A32" s="149" t="s">
        <v>257</v>
      </c>
      <c r="B32" s="150" t="s">
        <v>258</v>
      </c>
      <c r="C32" s="149" t="s">
        <v>256</v>
      </c>
      <c r="D32" s="151"/>
      <c r="E32" s="150"/>
      <c r="F32" s="150"/>
      <c r="G32" s="152"/>
      <c r="H32" s="153"/>
    </row>
    <row r="33" spans="1:8" s="47" customFormat="1" ht="23.25" customHeight="1">
      <c r="A33" s="156">
        <v>4</v>
      </c>
      <c r="B33" s="157" t="s">
        <v>259</v>
      </c>
      <c r="C33" s="149" t="s">
        <v>38</v>
      </c>
      <c r="D33" s="158">
        <v>162.5</v>
      </c>
      <c r="E33" s="159">
        <v>1101</v>
      </c>
      <c r="F33" s="159">
        <v>641.5</v>
      </c>
      <c r="G33" s="230">
        <v>71.62899454403741</v>
      </c>
      <c r="H33" s="153"/>
    </row>
    <row r="34" spans="1:8" s="47" customFormat="1" ht="23.25" customHeight="1">
      <c r="A34" s="160">
        <v>5</v>
      </c>
      <c r="B34" s="161" t="s">
        <v>260</v>
      </c>
      <c r="C34" s="162" t="s">
        <v>261</v>
      </c>
      <c r="D34" s="163">
        <v>125.608</v>
      </c>
      <c r="E34" s="164">
        <v>460.383</v>
      </c>
      <c r="F34" s="164">
        <v>456.7</v>
      </c>
      <c r="G34" s="231">
        <v>0.8064374863148659</v>
      </c>
      <c r="H34" s="165"/>
    </row>
  </sheetData>
  <sheetProtection/>
  <mergeCells count="8">
    <mergeCell ref="H4:H5"/>
    <mergeCell ref="A2:H2"/>
    <mergeCell ref="A1:B1"/>
    <mergeCell ref="A4:A5"/>
    <mergeCell ref="B4:B5"/>
    <mergeCell ref="C4:C5"/>
    <mergeCell ref="D4:E4"/>
    <mergeCell ref="F4:G4"/>
  </mergeCells>
  <printOptions/>
  <pageMargins left="0.39" right="0.17" top="0.52" bottom="0.31" header="0.4" footer="0.196850393700787"/>
  <pageSetup horizontalDpi="600" verticalDpi="600" orientation="portrait" paperSize="9"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tabColor rgb="FFFF0000"/>
  </sheetPr>
  <dimension ref="A1:T15"/>
  <sheetViews>
    <sheetView zoomScale="115" zoomScaleNormal="115" zoomScalePageLayoutView="0" workbookViewId="0" topLeftCell="A1">
      <selection activeCell="D7" sqref="D7"/>
    </sheetView>
  </sheetViews>
  <sheetFormatPr defaultColWidth="8" defaultRowHeight="15"/>
  <cols>
    <col min="1" max="1" width="3.09765625" style="79" customWidth="1"/>
    <col min="2" max="2" width="20.5" style="2" customWidth="1"/>
    <col min="3" max="3" width="9.5" style="2" customWidth="1"/>
    <col min="4" max="4" width="16.69921875" style="2" customWidth="1"/>
    <col min="5" max="5" width="25.69921875" style="70" customWidth="1"/>
    <col min="6" max="6" width="12.59765625" style="79" customWidth="1"/>
    <col min="7" max="7" width="8.69921875" style="79" customWidth="1"/>
    <col min="8" max="8" width="10.69921875" style="79" customWidth="1"/>
    <col min="9" max="9" width="9.8984375" style="79" customWidth="1"/>
    <col min="10" max="10" width="9.5" style="79" customWidth="1"/>
    <col min="11" max="11" width="7.69921875" style="79" customWidth="1"/>
    <col min="12" max="12" width="19.69921875" style="2" hidden="1" customWidth="1"/>
    <col min="13" max="19" width="0" style="2" hidden="1" customWidth="1"/>
    <col min="20" max="20" width="0.4921875" style="2" hidden="1" customWidth="1"/>
    <col min="21" max="16384" width="8" style="2" customWidth="1"/>
  </cols>
  <sheetData>
    <row r="1" ht="18.75">
      <c r="A1" s="80" t="s">
        <v>219</v>
      </c>
    </row>
    <row r="2" spans="1:20" ht="18.75">
      <c r="A2" s="301" t="s">
        <v>263</v>
      </c>
      <c r="B2" s="301"/>
      <c r="C2" s="301"/>
      <c r="D2" s="301"/>
      <c r="E2" s="301"/>
      <c r="F2" s="301"/>
      <c r="G2" s="301"/>
      <c r="H2" s="301"/>
      <c r="I2" s="301"/>
      <c r="J2" s="301"/>
      <c r="K2" s="301"/>
      <c r="L2" s="301"/>
      <c r="M2" s="301"/>
      <c r="N2" s="301"/>
      <c r="O2" s="301"/>
      <c r="P2" s="301"/>
      <c r="Q2" s="301"/>
      <c r="R2" s="301"/>
      <c r="S2" s="301"/>
      <c r="T2" s="301"/>
    </row>
    <row r="3" spans="1:20" ht="18.75">
      <c r="A3" s="302" t="s">
        <v>327</v>
      </c>
      <c r="B3" s="302"/>
      <c r="C3" s="302"/>
      <c r="D3" s="302"/>
      <c r="E3" s="302"/>
      <c r="F3" s="302"/>
      <c r="G3" s="302"/>
      <c r="H3" s="302"/>
      <c r="I3" s="302"/>
      <c r="J3" s="302"/>
      <c r="K3" s="302"/>
      <c r="L3" s="302"/>
      <c r="M3" s="302"/>
      <c r="N3" s="302"/>
      <c r="O3" s="302"/>
      <c r="P3" s="302"/>
      <c r="Q3" s="302"/>
      <c r="R3" s="302"/>
      <c r="S3" s="302"/>
      <c r="T3" s="302"/>
    </row>
    <row r="4" spans="1:20" ht="11.25" customHeight="1">
      <c r="A4" s="3"/>
      <c r="B4" s="4"/>
      <c r="C4" s="3"/>
      <c r="D4" s="4"/>
      <c r="E4" s="71"/>
      <c r="F4" s="3"/>
      <c r="G4" s="3"/>
      <c r="H4" s="3"/>
      <c r="I4" s="3"/>
      <c r="J4" s="3"/>
      <c r="K4" s="3"/>
      <c r="L4" s="5"/>
      <c r="M4" s="3"/>
      <c r="N4" s="3"/>
      <c r="O4" s="3"/>
      <c r="P4" s="3"/>
      <c r="Q4" s="5"/>
      <c r="R4" s="5"/>
      <c r="S4" s="3"/>
      <c r="T4" s="3"/>
    </row>
    <row r="5" spans="1:20" ht="27" customHeight="1">
      <c r="A5" s="299" t="s">
        <v>51</v>
      </c>
      <c r="B5" s="303" t="s">
        <v>12</v>
      </c>
      <c r="C5" s="299" t="s">
        <v>161</v>
      </c>
      <c r="D5" s="303" t="s">
        <v>13</v>
      </c>
      <c r="E5" s="299" t="s">
        <v>14</v>
      </c>
      <c r="F5" s="299" t="s">
        <v>15</v>
      </c>
      <c r="G5" s="299" t="s">
        <v>16</v>
      </c>
      <c r="H5" s="299" t="s">
        <v>17</v>
      </c>
      <c r="I5" s="299"/>
      <c r="J5" s="299" t="s">
        <v>18</v>
      </c>
      <c r="K5" s="300" t="s">
        <v>19</v>
      </c>
      <c r="L5" s="299" t="s">
        <v>20</v>
      </c>
      <c r="M5" s="299"/>
      <c r="N5" s="299" t="s">
        <v>21</v>
      </c>
      <c r="O5" s="299"/>
      <c r="P5" s="299" t="s">
        <v>22</v>
      </c>
      <c r="Q5" s="299" t="s">
        <v>23</v>
      </c>
      <c r="R5" s="299" t="s">
        <v>24</v>
      </c>
      <c r="S5" s="299" t="s">
        <v>25</v>
      </c>
      <c r="T5" s="303" t="s">
        <v>26</v>
      </c>
    </row>
    <row r="6" spans="1:20" ht="36" customHeight="1">
      <c r="A6" s="303"/>
      <c r="B6" s="303"/>
      <c r="C6" s="303"/>
      <c r="D6" s="303"/>
      <c r="E6" s="299"/>
      <c r="F6" s="299"/>
      <c r="G6" s="299"/>
      <c r="H6" s="72" t="s">
        <v>1</v>
      </c>
      <c r="I6" s="72" t="s">
        <v>27</v>
      </c>
      <c r="J6" s="299"/>
      <c r="K6" s="300"/>
      <c r="L6" s="73" t="s">
        <v>28</v>
      </c>
      <c r="M6" s="73" t="s">
        <v>29</v>
      </c>
      <c r="N6" s="73" t="s">
        <v>30</v>
      </c>
      <c r="O6" s="73" t="s">
        <v>31</v>
      </c>
      <c r="P6" s="299"/>
      <c r="Q6" s="299"/>
      <c r="R6" s="299"/>
      <c r="S6" s="299"/>
      <c r="T6" s="303"/>
    </row>
    <row r="7" spans="1:20" s="220" customFormat="1" ht="75.75" customHeight="1">
      <c r="A7" s="76">
        <v>1</v>
      </c>
      <c r="B7" s="219" t="s">
        <v>286</v>
      </c>
      <c r="C7" s="216" t="s">
        <v>321</v>
      </c>
      <c r="D7" s="75" t="s">
        <v>313</v>
      </c>
      <c r="E7" s="224" t="s">
        <v>328</v>
      </c>
      <c r="F7" s="74" t="s">
        <v>287</v>
      </c>
      <c r="G7" s="76">
        <v>16</v>
      </c>
      <c r="H7" s="78">
        <v>15332.56</v>
      </c>
      <c r="I7" s="227">
        <v>4000</v>
      </c>
      <c r="J7" s="76" t="s">
        <v>288</v>
      </c>
      <c r="K7" s="76">
        <v>50</v>
      </c>
      <c r="L7" s="228"/>
      <c r="M7" s="75" t="s">
        <v>188</v>
      </c>
      <c r="N7" s="216"/>
      <c r="O7" s="216"/>
      <c r="P7" s="216" t="s">
        <v>189</v>
      </c>
      <c r="Q7" s="216" t="s">
        <v>32</v>
      </c>
      <c r="R7" s="216"/>
      <c r="S7" s="216"/>
      <c r="T7" s="216"/>
    </row>
    <row r="8" spans="1:20" s="221" customFormat="1" ht="111.75" customHeight="1">
      <c r="A8" s="74">
        <v>2</v>
      </c>
      <c r="B8" s="219" t="s">
        <v>289</v>
      </c>
      <c r="C8" s="219" t="s">
        <v>322</v>
      </c>
      <c r="D8" s="219" t="s">
        <v>314</v>
      </c>
      <c r="E8" s="229" t="s">
        <v>329</v>
      </c>
      <c r="F8" s="225" t="s">
        <v>290</v>
      </c>
      <c r="G8" s="226">
        <v>2.0035</v>
      </c>
      <c r="H8" s="227">
        <v>5300</v>
      </c>
      <c r="I8" s="225">
        <v>5300</v>
      </c>
      <c r="J8" s="225" t="s">
        <v>291</v>
      </c>
      <c r="K8" s="225">
        <v>50</v>
      </c>
      <c r="L8" s="228" t="s">
        <v>192</v>
      </c>
      <c r="M8" s="77" t="s">
        <v>193</v>
      </c>
      <c r="N8" s="217"/>
      <c r="O8" s="77"/>
      <c r="P8" s="217" t="s">
        <v>189</v>
      </c>
      <c r="Q8" s="217" t="s">
        <v>32</v>
      </c>
      <c r="R8" s="77"/>
      <c r="S8" s="217"/>
      <c r="T8" s="217"/>
    </row>
    <row r="9" spans="1:20" s="221" customFormat="1" ht="119.25" customHeight="1">
      <c r="A9" s="76">
        <v>3</v>
      </c>
      <c r="B9" s="219" t="s">
        <v>292</v>
      </c>
      <c r="C9" s="216" t="s">
        <v>323</v>
      </c>
      <c r="D9" s="75" t="s">
        <v>315</v>
      </c>
      <c r="E9" s="224" t="s">
        <v>330</v>
      </c>
      <c r="F9" s="225" t="s">
        <v>293</v>
      </c>
      <c r="G9" s="76">
        <v>15.1</v>
      </c>
      <c r="H9" s="227">
        <v>208836.189</v>
      </c>
      <c r="I9" s="227">
        <v>65000</v>
      </c>
      <c r="J9" s="76" t="s">
        <v>294</v>
      </c>
      <c r="K9" s="76">
        <v>50</v>
      </c>
      <c r="L9" s="228" t="s">
        <v>194</v>
      </c>
      <c r="M9" s="77" t="s">
        <v>195</v>
      </c>
      <c r="N9" s="217"/>
      <c r="O9" s="217"/>
      <c r="P9" s="217" t="s">
        <v>190</v>
      </c>
      <c r="Q9" s="217" t="s">
        <v>191</v>
      </c>
      <c r="R9" s="217"/>
      <c r="S9" s="217"/>
      <c r="T9" s="217"/>
    </row>
    <row r="10" spans="1:20" s="221" customFormat="1" ht="72" customHeight="1">
      <c r="A10" s="74">
        <v>4</v>
      </c>
      <c r="B10" s="75" t="s">
        <v>295</v>
      </c>
      <c r="C10" s="75" t="s">
        <v>324</v>
      </c>
      <c r="D10" s="75" t="s">
        <v>316</v>
      </c>
      <c r="E10" s="224" t="s">
        <v>331</v>
      </c>
      <c r="F10" s="225" t="s">
        <v>296</v>
      </c>
      <c r="G10" s="76">
        <v>5.32</v>
      </c>
      <c r="H10" s="227">
        <v>2646.08</v>
      </c>
      <c r="I10" s="227">
        <v>2646.08</v>
      </c>
      <c r="J10" s="225" t="s">
        <v>297</v>
      </c>
      <c r="K10" s="76">
        <v>15.5</v>
      </c>
      <c r="L10" s="228" t="s">
        <v>194</v>
      </c>
      <c r="M10" s="77" t="s">
        <v>196</v>
      </c>
      <c r="N10" s="217"/>
      <c r="O10" s="77"/>
      <c r="P10" s="217" t="s">
        <v>189</v>
      </c>
      <c r="Q10" s="217" t="s">
        <v>32</v>
      </c>
      <c r="R10" s="77"/>
      <c r="S10" s="217"/>
      <c r="T10" s="217"/>
    </row>
    <row r="11" spans="1:20" s="222" customFormat="1" ht="72" customHeight="1">
      <c r="A11" s="76">
        <v>5</v>
      </c>
      <c r="B11" s="75" t="s">
        <v>298</v>
      </c>
      <c r="C11" s="216" t="s">
        <v>321</v>
      </c>
      <c r="D11" s="75" t="s">
        <v>317</v>
      </c>
      <c r="E11" s="224" t="s">
        <v>299</v>
      </c>
      <c r="F11" s="225" t="s">
        <v>300</v>
      </c>
      <c r="G11" s="76">
        <v>8.33</v>
      </c>
      <c r="H11" s="227">
        <v>10000</v>
      </c>
      <c r="I11" s="227">
        <v>2500</v>
      </c>
      <c r="J11" s="225" t="s">
        <v>301</v>
      </c>
      <c r="K11" s="76">
        <v>50</v>
      </c>
      <c r="L11" s="228" t="s">
        <v>194</v>
      </c>
      <c r="M11" s="77" t="s">
        <v>197</v>
      </c>
      <c r="N11" s="77"/>
      <c r="O11" s="77"/>
      <c r="P11" s="77" t="s">
        <v>198</v>
      </c>
      <c r="Q11" s="77" t="s">
        <v>191</v>
      </c>
      <c r="R11" s="77"/>
      <c r="S11" s="77"/>
      <c r="T11" s="77"/>
    </row>
    <row r="12" spans="1:20" s="221" customFormat="1" ht="71.25" customHeight="1">
      <c r="A12" s="74">
        <v>6</v>
      </c>
      <c r="B12" s="75" t="s">
        <v>302</v>
      </c>
      <c r="C12" s="216" t="s">
        <v>321</v>
      </c>
      <c r="D12" s="75" t="s">
        <v>318</v>
      </c>
      <c r="E12" s="75" t="s">
        <v>303</v>
      </c>
      <c r="F12" s="225" t="s">
        <v>300</v>
      </c>
      <c r="G12" s="76">
        <v>4.6689</v>
      </c>
      <c r="H12" s="227">
        <v>9700</v>
      </c>
      <c r="I12" s="227">
        <v>3000</v>
      </c>
      <c r="J12" s="225" t="s">
        <v>304</v>
      </c>
      <c r="K12" s="76">
        <v>50</v>
      </c>
      <c r="L12" s="228" t="s">
        <v>199</v>
      </c>
      <c r="M12" s="77" t="s">
        <v>200</v>
      </c>
      <c r="N12" s="217"/>
      <c r="O12" s="77"/>
      <c r="P12" s="217" t="s">
        <v>190</v>
      </c>
      <c r="Q12" s="217" t="s">
        <v>191</v>
      </c>
      <c r="R12" s="218"/>
      <c r="S12" s="218"/>
      <c r="T12" s="217"/>
    </row>
    <row r="13" spans="1:20" s="220" customFormat="1" ht="119.25" customHeight="1">
      <c r="A13" s="76">
        <v>7</v>
      </c>
      <c r="B13" s="75" t="s">
        <v>305</v>
      </c>
      <c r="C13" s="75" t="s">
        <v>325</v>
      </c>
      <c r="D13" s="75" t="s">
        <v>319</v>
      </c>
      <c r="E13" s="75" t="s">
        <v>306</v>
      </c>
      <c r="F13" s="225" t="s">
        <v>307</v>
      </c>
      <c r="G13" s="76">
        <v>4.18746</v>
      </c>
      <c r="H13" s="76">
        <v>798</v>
      </c>
      <c r="I13" s="227">
        <v>798</v>
      </c>
      <c r="J13" s="76" t="s">
        <v>308</v>
      </c>
      <c r="K13" s="76">
        <v>6.5</v>
      </c>
      <c r="L13" s="228" t="s">
        <v>199</v>
      </c>
      <c r="M13" s="77" t="s">
        <v>201</v>
      </c>
      <c r="N13" s="216"/>
      <c r="O13" s="216"/>
      <c r="P13" s="216" t="s">
        <v>189</v>
      </c>
      <c r="Q13" s="216" t="s">
        <v>32</v>
      </c>
      <c r="R13" s="216"/>
      <c r="S13" s="216"/>
      <c r="T13" s="216"/>
    </row>
    <row r="14" spans="1:11" s="223" customFormat="1" ht="93" customHeight="1">
      <c r="A14" s="74">
        <v>8</v>
      </c>
      <c r="B14" s="75" t="s">
        <v>309</v>
      </c>
      <c r="C14" s="216" t="s">
        <v>326</v>
      </c>
      <c r="D14" s="75" t="s">
        <v>320</v>
      </c>
      <c r="E14" s="75" t="s">
        <v>310</v>
      </c>
      <c r="F14" s="225" t="s">
        <v>311</v>
      </c>
      <c r="G14" s="76">
        <v>0.472</v>
      </c>
      <c r="H14" s="76">
        <v>606.916</v>
      </c>
      <c r="I14" s="227">
        <v>303.458</v>
      </c>
      <c r="J14" s="76" t="s">
        <v>312</v>
      </c>
      <c r="K14" s="76">
        <v>6</v>
      </c>
    </row>
    <row r="15" ht="18.75">
      <c r="H15" s="256"/>
    </row>
  </sheetData>
  <sheetProtection/>
  <mergeCells count="19">
    <mergeCell ref="A2:T2"/>
    <mergeCell ref="A3:T3"/>
    <mergeCell ref="T5:T6"/>
    <mergeCell ref="S5:S6"/>
    <mergeCell ref="Q5:Q6"/>
    <mergeCell ref="A5:A6"/>
    <mergeCell ref="B5:B6"/>
    <mergeCell ref="R5:R6"/>
    <mergeCell ref="C5:C6"/>
    <mergeCell ref="D5:D6"/>
    <mergeCell ref="N5:O5"/>
    <mergeCell ref="P5:P6"/>
    <mergeCell ref="E5:E6"/>
    <mergeCell ref="L5:M5"/>
    <mergeCell ref="K5:K6"/>
    <mergeCell ref="F5:F6"/>
    <mergeCell ref="G5:G6"/>
    <mergeCell ref="H5:I5"/>
    <mergeCell ref="J5:J6"/>
  </mergeCells>
  <printOptions/>
  <pageMargins left="0.25" right="0.17" top="0.55" bottom="0.4" header="0.35" footer="0.19"/>
  <pageSetup horizontalDpi="600" verticalDpi="600" orientation="landscape" paperSize="9"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 defaultRowHeight="15"/>
  <cols>
    <col min="1" max="1" width="26.09765625" style="1" customWidth="1"/>
    <col min="2" max="2" width="1.1015625" style="1" customWidth="1"/>
    <col min="3" max="3" width="28.09765625" style="1" customWidth="1"/>
    <col min="4" max="16384" width="8" style="1" customWidth="1"/>
  </cols>
  <sheetData>
    <row r="1" spans="1:3" ht="15">
      <c r="A1"/>
      <c r="C1"/>
    </row>
    <row r="2" ht="15.75" thickBot="1">
      <c r="A2"/>
    </row>
    <row r="3" spans="1:3" ht="15.75" thickBot="1">
      <c r="A3"/>
      <c r="C3"/>
    </row>
    <row r="4" spans="1:3" ht="15">
      <c r="A4"/>
      <c r="C4"/>
    </row>
    <row r="5" ht="15">
      <c r="C5"/>
    </row>
    <row r="6" ht="15.75" thickBot="1">
      <c r="C6"/>
    </row>
    <row r="7" spans="1:3" ht="15">
      <c r="A7"/>
      <c r="C7"/>
    </row>
    <row r="8" spans="1:3" ht="15">
      <c r="A8"/>
      <c r="C8"/>
    </row>
    <row r="9" spans="1:3" ht="15">
      <c r="A9"/>
      <c r="C9"/>
    </row>
    <row r="10" spans="1:3" ht="15">
      <c r="A10"/>
      <c r="C10"/>
    </row>
    <row r="11" spans="1:3" ht="15.75" thickBot="1">
      <c r="A11"/>
      <c r="C11"/>
    </row>
    <row r="12" ht="15">
      <c r="C12"/>
    </row>
    <row r="13" ht="15.75" thickBot="1">
      <c r="C13"/>
    </row>
    <row r="14" spans="1:3" ht="15.75" thickBot="1">
      <c r="A14"/>
      <c r="C14"/>
    </row>
    <row r="15" ht="15">
      <c r="A15"/>
    </row>
    <row r="16" ht="15.75" thickBot="1">
      <c r="A16"/>
    </row>
    <row r="17" spans="1:3" ht="15.75" thickBot="1">
      <c r="A17"/>
      <c r="C17"/>
    </row>
    <row r="18" ht="15">
      <c r="C18"/>
    </row>
    <row r="19" ht="15">
      <c r="C19"/>
    </row>
    <row r="20" spans="1:3" ht="15">
      <c r="A20"/>
      <c r="C20"/>
    </row>
    <row r="21" spans="1:3" ht="15">
      <c r="A21"/>
      <c r="C21"/>
    </row>
    <row r="22" spans="1:3" ht="15">
      <c r="A22"/>
      <c r="C22"/>
    </row>
    <row r="23" spans="1:3" ht="15">
      <c r="A23"/>
      <c r="C23"/>
    </row>
    <row r="24" ht="15">
      <c r="A24"/>
    </row>
    <row r="25" ht="15">
      <c r="A25"/>
    </row>
    <row r="26" spans="1:3" ht="15.75" thickBot="1">
      <c r="A26"/>
      <c r="C26"/>
    </row>
    <row r="27" spans="1:3" ht="15">
      <c r="A27"/>
      <c r="C27"/>
    </row>
    <row r="28" spans="1:3" ht="15">
      <c r="A28"/>
      <c r="C28"/>
    </row>
    <row r="29" spans="1:3" ht="15">
      <c r="A29"/>
      <c r="C29"/>
    </row>
    <row r="30" spans="1:3" ht="15">
      <c r="A30"/>
      <c r="C30"/>
    </row>
    <row r="31" spans="1:3" ht="15">
      <c r="A31"/>
      <c r="C31"/>
    </row>
    <row r="32" spans="1:3" ht="15">
      <c r="A32"/>
      <c r="C32"/>
    </row>
    <row r="33" spans="1:3" ht="15">
      <c r="A33"/>
      <c r="C33"/>
    </row>
    <row r="34" spans="1:3" ht="15">
      <c r="A34"/>
      <c r="C34"/>
    </row>
    <row r="35" spans="1:3" ht="15">
      <c r="A35"/>
      <c r="C35"/>
    </row>
    <row r="36" spans="1:3" ht="15">
      <c r="A36"/>
      <c r="C36"/>
    </row>
    <row r="37" ht="15">
      <c r="A37"/>
    </row>
    <row r="38" ht="15">
      <c r="A38"/>
    </row>
    <row r="39" spans="1:3" ht="15">
      <c r="A39"/>
      <c r="C39"/>
    </row>
    <row r="40" spans="1:3" ht="15">
      <c r="A40"/>
      <c r="C40"/>
    </row>
    <row r="41" spans="1:3" ht="15">
      <c r="A41"/>
      <c r="C41"/>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Q33"/>
  <sheetViews>
    <sheetView tabSelected="1" zoomScalePageLayoutView="0" workbookViewId="0" topLeftCell="A1">
      <selection activeCell="E8" sqref="E8"/>
    </sheetView>
  </sheetViews>
  <sheetFormatPr defaultColWidth="8.796875" defaultRowHeight="15"/>
  <cols>
    <col min="1" max="1" width="3.8984375" style="101" customWidth="1"/>
    <col min="2" max="2" width="28.09765625" style="101" customWidth="1"/>
    <col min="3" max="3" width="10.8984375" style="101" customWidth="1"/>
    <col min="4" max="4" width="9.69921875" style="101" customWidth="1"/>
    <col min="5" max="5" width="9.09765625" style="101" customWidth="1"/>
    <col min="6" max="6" width="6.5" style="101" customWidth="1"/>
    <col min="7" max="7" width="8.09765625" style="101" customWidth="1"/>
    <col min="8" max="8" width="9.8984375" style="101" customWidth="1"/>
    <col min="9" max="9" width="9" style="101" customWidth="1"/>
    <col min="10" max="10" width="6.19921875" style="101" customWidth="1"/>
    <col min="11" max="11" width="8.09765625" style="101" customWidth="1"/>
    <col min="12" max="12" width="8" style="101" customWidth="1"/>
    <col min="13" max="13" width="7.69921875" style="101" customWidth="1"/>
    <col min="14" max="14" width="8.19921875" style="101" customWidth="1"/>
    <col min="15" max="15" width="7.8984375" style="101" customWidth="1"/>
    <col min="16" max="16" width="8.09765625" style="101" customWidth="1"/>
    <col min="17" max="16384" width="9" style="101" customWidth="1"/>
  </cols>
  <sheetData>
    <row r="1" spans="1:11" ht="15.75">
      <c r="A1" s="263" t="s">
        <v>334</v>
      </c>
      <c r="B1" s="232"/>
      <c r="C1" s="233"/>
      <c r="D1" s="232"/>
      <c r="E1" s="232"/>
      <c r="F1" s="232"/>
      <c r="G1" s="232"/>
      <c r="H1" s="232"/>
      <c r="I1" s="232"/>
      <c r="J1" s="232"/>
      <c r="K1" s="232"/>
    </row>
    <row r="2" spans="1:11" ht="15.75">
      <c r="A2" s="233"/>
      <c r="B2" s="233"/>
      <c r="C2" s="233"/>
      <c r="D2" s="234"/>
      <c r="E2" s="232"/>
      <c r="F2" s="232"/>
      <c r="G2" s="232"/>
      <c r="H2" s="232"/>
      <c r="I2" s="232"/>
      <c r="J2" s="232"/>
      <c r="K2" s="232"/>
    </row>
    <row r="3" spans="1:14" ht="15.75">
      <c r="A3" s="233"/>
      <c r="B3" s="306" t="s">
        <v>335</v>
      </c>
      <c r="C3" s="306"/>
      <c r="D3" s="306"/>
      <c r="E3" s="306"/>
      <c r="F3" s="306"/>
      <c r="G3" s="306"/>
      <c r="H3" s="306"/>
      <c r="I3" s="306"/>
      <c r="J3" s="306"/>
      <c r="K3" s="306"/>
      <c r="L3" s="306"/>
      <c r="M3" s="306"/>
      <c r="N3" s="306"/>
    </row>
    <row r="4" spans="1:13" ht="15.75">
      <c r="A4" s="233"/>
      <c r="B4" s="233"/>
      <c r="C4" s="233"/>
      <c r="D4" s="232"/>
      <c r="E4" s="232"/>
      <c r="F4" s="232"/>
      <c r="G4" s="232"/>
      <c r="H4" s="232"/>
      <c r="I4" s="232"/>
      <c r="J4" s="232"/>
      <c r="K4" s="232"/>
      <c r="M4" s="264" t="s">
        <v>336</v>
      </c>
    </row>
    <row r="5" spans="1:16" ht="24.75" customHeight="1">
      <c r="A5" s="307" t="s">
        <v>337</v>
      </c>
      <c r="B5" s="308" t="s">
        <v>338</v>
      </c>
      <c r="C5" s="304" t="s">
        <v>339</v>
      </c>
      <c r="D5" s="309" t="s">
        <v>340</v>
      </c>
      <c r="E5" s="309"/>
      <c r="F5" s="309"/>
      <c r="G5" s="309"/>
      <c r="H5" s="305" t="s">
        <v>341</v>
      </c>
      <c r="I5" s="305"/>
      <c r="J5" s="305"/>
      <c r="K5" s="305"/>
      <c r="L5" s="304" t="s">
        <v>264</v>
      </c>
      <c r="M5" s="305"/>
      <c r="N5" s="305"/>
      <c r="O5" s="305"/>
      <c r="P5" s="304" t="s">
        <v>342</v>
      </c>
    </row>
    <row r="6" spans="1:16" ht="24.75" customHeight="1">
      <c r="A6" s="307"/>
      <c r="B6" s="308"/>
      <c r="C6" s="304"/>
      <c r="D6" s="304" t="s">
        <v>343</v>
      </c>
      <c r="E6" s="304" t="s">
        <v>344</v>
      </c>
      <c r="F6" s="304" t="s">
        <v>345</v>
      </c>
      <c r="G6" s="304" t="s">
        <v>346</v>
      </c>
      <c r="H6" s="304" t="s">
        <v>343</v>
      </c>
      <c r="I6" s="304" t="s">
        <v>344</v>
      </c>
      <c r="J6" s="304" t="s">
        <v>345</v>
      </c>
      <c r="K6" s="304" t="s">
        <v>346</v>
      </c>
      <c r="L6" s="304" t="s">
        <v>343</v>
      </c>
      <c r="M6" s="305"/>
      <c r="N6" s="305" t="s">
        <v>346</v>
      </c>
      <c r="O6" s="305"/>
      <c r="P6" s="304"/>
    </row>
    <row r="7" spans="1:16" ht="60.75" customHeight="1">
      <c r="A7" s="307"/>
      <c r="B7" s="308"/>
      <c r="C7" s="304"/>
      <c r="D7" s="304"/>
      <c r="E7" s="304"/>
      <c r="F7" s="304"/>
      <c r="G7" s="304"/>
      <c r="H7" s="304"/>
      <c r="I7" s="304"/>
      <c r="J7" s="304"/>
      <c r="K7" s="304"/>
      <c r="L7" s="236" t="s">
        <v>347</v>
      </c>
      <c r="M7" s="236" t="s">
        <v>348</v>
      </c>
      <c r="N7" s="236" t="s">
        <v>347</v>
      </c>
      <c r="O7" s="236" t="s">
        <v>348</v>
      </c>
      <c r="P7" s="304"/>
    </row>
    <row r="8" spans="1:16" ht="24.75" customHeight="1">
      <c r="A8" s="265" t="s">
        <v>224</v>
      </c>
      <c r="B8" s="266" t="s">
        <v>225</v>
      </c>
      <c r="C8" s="266">
        <v>1</v>
      </c>
      <c r="D8" s="265">
        <v>2</v>
      </c>
      <c r="E8" s="265">
        <v>3</v>
      </c>
      <c r="F8" s="265">
        <v>4</v>
      </c>
      <c r="G8" s="265">
        <v>5</v>
      </c>
      <c r="H8" s="265">
        <v>6</v>
      </c>
      <c r="I8" s="265">
        <v>7</v>
      </c>
      <c r="J8" s="265">
        <v>8</v>
      </c>
      <c r="K8" s="266">
        <v>9</v>
      </c>
      <c r="L8" s="266" t="s">
        <v>349</v>
      </c>
      <c r="M8" s="266" t="s">
        <v>350</v>
      </c>
      <c r="N8" s="266" t="s">
        <v>351</v>
      </c>
      <c r="O8" s="266" t="s">
        <v>352</v>
      </c>
      <c r="P8" s="265" t="s">
        <v>353</v>
      </c>
    </row>
    <row r="9" spans="1:16" s="270" customFormat="1" ht="24.75" customHeight="1">
      <c r="A9" s="267"/>
      <c r="B9" s="268" t="s">
        <v>11</v>
      </c>
      <c r="C9" s="268">
        <f>SUM(C10:C20)</f>
        <v>1727000</v>
      </c>
      <c r="D9" s="268">
        <f aca="true" t="shared" si="0" ref="D9:K9">SUM(D10:D20)</f>
        <v>298780</v>
      </c>
      <c r="E9" s="268">
        <f t="shared" si="0"/>
        <v>247853</v>
      </c>
      <c r="F9" s="268">
        <f t="shared" si="0"/>
        <v>0</v>
      </c>
      <c r="G9" s="268">
        <f t="shared" si="0"/>
        <v>50927</v>
      </c>
      <c r="H9" s="268">
        <f t="shared" si="0"/>
        <v>316623</v>
      </c>
      <c r="I9" s="268">
        <f t="shared" si="0"/>
        <v>250959</v>
      </c>
      <c r="J9" s="268">
        <f t="shared" si="0"/>
        <v>0</v>
      </c>
      <c r="K9" s="268">
        <f t="shared" si="0"/>
        <v>65664</v>
      </c>
      <c r="L9" s="268">
        <f>+H9-D9</f>
        <v>17843</v>
      </c>
      <c r="M9" s="269">
        <f>+L9/D9</f>
        <v>0.05971952607269563</v>
      </c>
      <c r="N9" s="268">
        <f>+K9-G9</f>
        <v>14737</v>
      </c>
      <c r="O9" s="269">
        <f>+N9/G9</f>
        <v>0.28937498772753156</v>
      </c>
      <c r="P9" s="269">
        <f>+K9/C9</f>
        <v>0.03802200347423278</v>
      </c>
    </row>
    <row r="10" spans="1:16" ht="24.75" customHeight="1">
      <c r="A10" s="271" t="s">
        <v>354</v>
      </c>
      <c r="B10" s="272" t="s">
        <v>355</v>
      </c>
      <c r="C10" s="273">
        <v>1155950</v>
      </c>
      <c r="D10" s="235">
        <f>SUM(E10:G10)</f>
        <v>172424</v>
      </c>
      <c r="E10" s="235">
        <v>149467</v>
      </c>
      <c r="F10" s="235"/>
      <c r="G10" s="235">
        <v>22957</v>
      </c>
      <c r="H10" s="235">
        <f aca="true" t="shared" si="1" ref="H10:H20">SUM(I10:K10)</f>
        <v>176113</v>
      </c>
      <c r="I10" s="236">
        <v>151710</v>
      </c>
      <c r="J10" s="235"/>
      <c r="K10" s="235">
        <v>24403</v>
      </c>
      <c r="L10" s="236">
        <f aca="true" t="shared" si="2" ref="L10:L20">+H10-D10</f>
        <v>3689</v>
      </c>
      <c r="M10" s="237">
        <f>+L10/D10</f>
        <v>0.021394933419941538</v>
      </c>
      <c r="N10" s="274">
        <f aca="true" t="shared" si="3" ref="N10:N20">+K10-G10</f>
        <v>1446</v>
      </c>
      <c r="O10" s="237">
        <f>+N10/G10</f>
        <v>0.06298732412771704</v>
      </c>
      <c r="P10" s="275">
        <f>+K10/C10</f>
        <v>0.021110774687486483</v>
      </c>
    </row>
    <row r="11" spans="1:16" ht="24.75" customHeight="1">
      <c r="A11" s="271" t="s">
        <v>356</v>
      </c>
      <c r="B11" s="272" t="s">
        <v>357</v>
      </c>
      <c r="C11" s="273">
        <v>261410</v>
      </c>
      <c r="D11" s="235">
        <f aca="true" t="shared" si="4" ref="D11:D20">SUM(E11:G11)</f>
        <v>72653</v>
      </c>
      <c r="E11" s="235">
        <v>54318</v>
      </c>
      <c r="F11" s="235"/>
      <c r="G11" s="235">
        <v>18335</v>
      </c>
      <c r="H11" s="235">
        <f t="shared" si="1"/>
        <v>75336</v>
      </c>
      <c r="I11" s="236">
        <v>53548</v>
      </c>
      <c r="J11" s="235"/>
      <c r="K11" s="235">
        <v>21788</v>
      </c>
      <c r="L11" s="236">
        <f t="shared" si="2"/>
        <v>2683</v>
      </c>
      <c r="M11" s="237">
        <f aca="true" t="shared" si="5" ref="M11:M20">+L11/D11</f>
        <v>0.036928963704182895</v>
      </c>
      <c r="N11" s="274">
        <f t="shared" si="3"/>
        <v>3453</v>
      </c>
      <c r="O11" s="237">
        <f aca="true" t="shared" si="6" ref="O11:O20">+N11/G11</f>
        <v>0.18832833378783748</v>
      </c>
      <c r="P11" s="275">
        <f aca="true" t="shared" si="7" ref="P11:P20">+K11/C11</f>
        <v>0.08334799739872231</v>
      </c>
    </row>
    <row r="12" spans="1:16" ht="24.75" customHeight="1">
      <c r="A12" s="271" t="s">
        <v>358</v>
      </c>
      <c r="B12" s="272" t="s">
        <v>359</v>
      </c>
      <c r="C12" s="273">
        <v>18050</v>
      </c>
      <c r="D12" s="235">
        <f t="shared" si="4"/>
        <v>3041</v>
      </c>
      <c r="E12" s="235">
        <v>2148</v>
      </c>
      <c r="F12" s="235"/>
      <c r="G12" s="235">
        <v>893</v>
      </c>
      <c r="H12" s="235">
        <f t="shared" si="1"/>
        <v>3626</v>
      </c>
      <c r="I12" s="236">
        <v>2147</v>
      </c>
      <c r="J12" s="235"/>
      <c r="K12" s="235">
        <v>1479</v>
      </c>
      <c r="L12" s="236">
        <f t="shared" si="2"/>
        <v>585</v>
      </c>
      <c r="M12" s="237">
        <f t="shared" si="5"/>
        <v>0.1923709306149293</v>
      </c>
      <c r="N12" s="274">
        <f t="shared" si="3"/>
        <v>586</v>
      </c>
      <c r="O12" s="237">
        <f t="shared" si="6"/>
        <v>0.6562150055991042</v>
      </c>
      <c r="P12" s="275">
        <f t="shared" si="7"/>
        <v>0.08193905817174515</v>
      </c>
    </row>
    <row r="13" spans="1:17" ht="24.75" customHeight="1">
      <c r="A13" s="271" t="s">
        <v>360</v>
      </c>
      <c r="B13" s="272" t="s">
        <v>361</v>
      </c>
      <c r="C13" s="273">
        <v>56980</v>
      </c>
      <c r="D13" s="235">
        <f t="shared" si="4"/>
        <v>20169</v>
      </c>
      <c r="E13" s="235">
        <v>17129</v>
      </c>
      <c r="F13" s="235"/>
      <c r="G13" s="235">
        <v>3040</v>
      </c>
      <c r="H13" s="235">
        <f t="shared" si="1"/>
        <v>21408</v>
      </c>
      <c r="I13" s="236">
        <v>17476</v>
      </c>
      <c r="J13" s="235"/>
      <c r="K13" s="235">
        <v>3932</v>
      </c>
      <c r="L13" s="236">
        <f t="shared" si="2"/>
        <v>1239</v>
      </c>
      <c r="M13" s="237">
        <f t="shared" si="5"/>
        <v>0.061430908820467055</v>
      </c>
      <c r="N13" s="274">
        <f t="shared" si="3"/>
        <v>892</v>
      </c>
      <c r="O13" s="237">
        <f t="shared" si="6"/>
        <v>0.29342105263157897</v>
      </c>
      <c r="P13" s="275">
        <f t="shared" si="7"/>
        <v>0.069006669006669</v>
      </c>
      <c r="Q13" s="238"/>
    </row>
    <row r="14" spans="1:16" ht="24.75" customHeight="1">
      <c r="A14" s="271" t="s">
        <v>362</v>
      </c>
      <c r="B14" s="272" t="s">
        <v>363</v>
      </c>
      <c r="C14" s="273">
        <v>37910</v>
      </c>
      <c r="D14" s="235">
        <f t="shared" si="4"/>
        <v>3692</v>
      </c>
      <c r="E14" s="235">
        <v>2443</v>
      </c>
      <c r="F14" s="235"/>
      <c r="G14" s="235">
        <v>1249</v>
      </c>
      <c r="H14" s="235">
        <f t="shared" si="1"/>
        <v>3583</v>
      </c>
      <c r="I14" s="236">
        <v>2639</v>
      </c>
      <c r="J14" s="235"/>
      <c r="K14" s="235">
        <v>944</v>
      </c>
      <c r="L14" s="236">
        <f t="shared" si="2"/>
        <v>-109</v>
      </c>
      <c r="M14" s="237">
        <f t="shared" si="5"/>
        <v>-0.02952329360780065</v>
      </c>
      <c r="N14" s="274">
        <f t="shared" si="3"/>
        <v>-305</v>
      </c>
      <c r="O14" s="237">
        <f t="shared" si="6"/>
        <v>-0.24419535628502803</v>
      </c>
      <c r="P14" s="275">
        <f t="shared" si="7"/>
        <v>0.024901081508836718</v>
      </c>
    </row>
    <row r="15" spans="1:17" ht="24.75" customHeight="1">
      <c r="A15" s="271" t="s">
        <v>364</v>
      </c>
      <c r="B15" s="272" t="s">
        <v>365</v>
      </c>
      <c r="C15" s="273">
        <v>12700</v>
      </c>
      <c r="D15" s="235">
        <f t="shared" si="4"/>
        <v>1664</v>
      </c>
      <c r="E15" s="235">
        <v>1190</v>
      </c>
      <c r="F15" s="235"/>
      <c r="G15" s="235">
        <v>474</v>
      </c>
      <c r="H15" s="235">
        <f t="shared" si="1"/>
        <v>2266</v>
      </c>
      <c r="I15" s="236">
        <v>1206</v>
      </c>
      <c r="J15" s="235"/>
      <c r="K15" s="235">
        <v>1060</v>
      </c>
      <c r="L15" s="236">
        <f t="shared" si="2"/>
        <v>602</v>
      </c>
      <c r="M15" s="237">
        <f t="shared" si="5"/>
        <v>0.36177884615384615</v>
      </c>
      <c r="N15" s="274">
        <f t="shared" si="3"/>
        <v>586</v>
      </c>
      <c r="O15" s="237">
        <f t="shared" si="6"/>
        <v>1.2362869198312236</v>
      </c>
      <c r="P15" s="275">
        <f t="shared" si="7"/>
        <v>0.08346456692913386</v>
      </c>
      <c r="Q15" s="238"/>
    </row>
    <row r="16" spans="1:16" ht="24.75" customHeight="1">
      <c r="A16" s="271" t="s">
        <v>366</v>
      </c>
      <c r="B16" s="272" t="s">
        <v>367</v>
      </c>
      <c r="C16" s="273">
        <v>41260</v>
      </c>
      <c r="D16" s="235">
        <f t="shared" si="4"/>
        <v>2376</v>
      </c>
      <c r="E16" s="235">
        <v>2240</v>
      </c>
      <c r="F16" s="235"/>
      <c r="G16" s="235">
        <v>136</v>
      </c>
      <c r="H16" s="235">
        <f t="shared" si="1"/>
        <v>2819</v>
      </c>
      <c r="I16" s="236">
        <v>2297</v>
      </c>
      <c r="J16" s="235"/>
      <c r="K16" s="235">
        <v>522</v>
      </c>
      <c r="L16" s="236">
        <f t="shared" si="2"/>
        <v>443</v>
      </c>
      <c r="M16" s="237">
        <f t="shared" si="5"/>
        <v>0.18644781144781145</v>
      </c>
      <c r="N16" s="274">
        <f t="shared" si="3"/>
        <v>386</v>
      </c>
      <c r="O16" s="237">
        <f t="shared" si="6"/>
        <v>2.838235294117647</v>
      </c>
      <c r="P16" s="275">
        <f t="shared" si="7"/>
        <v>0.012651478429471643</v>
      </c>
    </row>
    <row r="17" spans="1:16" ht="24.75" customHeight="1">
      <c r="A17" s="271" t="s">
        <v>368</v>
      </c>
      <c r="B17" s="272" t="s">
        <v>369</v>
      </c>
      <c r="C17" s="273">
        <v>70420</v>
      </c>
      <c r="D17" s="235">
        <f t="shared" si="4"/>
        <v>19514</v>
      </c>
      <c r="E17" s="235">
        <v>17199</v>
      </c>
      <c r="F17" s="235"/>
      <c r="G17" s="235">
        <v>2315</v>
      </c>
      <c r="H17" s="235">
        <f t="shared" si="1"/>
        <v>26283</v>
      </c>
      <c r="I17" s="236">
        <v>17473</v>
      </c>
      <c r="J17" s="235"/>
      <c r="K17" s="235">
        <v>8810</v>
      </c>
      <c r="L17" s="236">
        <f t="shared" si="2"/>
        <v>6769</v>
      </c>
      <c r="M17" s="237">
        <f t="shared" si="5"/>
        <v>0.3468791636773598</v>
      </c>
      <c r="N17" s="274">
        <f t="shared" si="3"/>
        <v>6495</v>
      </c>
      <c r="O17" s="237">
        <f t="shared" si="6"/>
        <v>2.8056155507559395</v>
      </c>
      <c r="P17" s="275">
        <f t="shared" si="7"/>
        <v>0.12510650383413802</v>
      </c>
    </row>
    <row r="18" spans="1:16" ht="24.75" customHeight="1">
      <c r="A18" s="271" t="s">
        <v>370</v>
      </c>
      <c r="B18" s="272" t="s">
        <v>371</v>
      </c>
      <c r="C18" s="273">
        <v>20130</v>
      </c>
      <c r="D18" s="235">
        <f t="shared" si="4"/>
        <v>2734</v>
      </c>
      <c r="E18" s="235">
        <v>1415</v>
      </c>
      <c r="F18" s="235"/>
      <c r="G18" s="235">
        <v>1319</v>
      </c>
      <c r="H18" s="235">
        <f t="shared" si="1"/>
        <v>3623</v>
      </c>
      <c r="I18" s="236">
        <v>2157</v>
      </c>
      <c r="J18" s="235"/>
      <c r="K18" s="235">
        <v>1466</v>
      </c>
      <c r="L18" s="236">
        <f t="shared" si="2"/>
        <v>889</v>
      </c>
      <c r="M18" s="237">
        <f t="shared" si="5"/>
        <v>0.3251645940014631</v>
      </c>
      <c r="N18" s="274">
        <f t="shared" si="3"/>
        <v>147</v>
      </c>
      <c r="O18" s="237">
        <f t="shared" si="6"/>
        <v>0.11144806671721001</v>
      </c>
      <c r="P18" s="275">
        <f t="shared" si="7"/>
        <v>0.07282662692498758</v>
      </c>
    </row>
    <row r="19" spans="1:16" ht="24.75" customHeight="1">
      <c r="A19" s="271" t="s">
        <v>372</v>
      </c>
      <c r="B19" s="272" t="s">
        <v>373</v>
      </c>
      <c r="C19" s="273">
        <v>39990</v>
      </c>
      <c r="D19" s="235">
        <f t="shared" si="4"/>
        <v>283</v>
      </c>
      <c r="E19" s="235">
        <v>124</v>
      </c>
      <c r="F19" s="235"/>
      <c r="G19" s="235">
        <v>159</v>
      </c>
      <c r="H19" s="235">
        <f t="shared" si="1"/>
        <v>408</v>
      </c>
      <c r="I19" s="236">
        <v>126</v>
      </c>
      <c r="J19" s="235"/>
      <c r="K19" s="235">
        <v>282</v>
      </c>
      <c r="L19" s="236">
        <f t="shared" si="2"/>
        <v>125</v>
      </c>
      <c r="M19" s="237">
        <f t="shared" si="5"/>
        <v>0.4416961130742049</v>
      </c>
      <c r="N19" s="274">
        <f t="shared" si="3"/>
        <v>123</v>
      </c>
      <c r="O19" s="237">
        <f t="shared" si="6"/>
        <v>0.7735849056603774</v>
      </c>
      <c r="P19" s="275">
        <f t="shared" si="7"/>
        <v>0.007051762940735184</v>
      </c>
    </row>
    <row r="20" spans="1:16" ht="24.75" customHeight="1">
      <c r="A20" s="276" t="s">
        <v>374</v>
      </c>
      <c r="B20" s="277" t="s">
        <v>375</v>
      </c>
      <c r="C20" s="278">
        <v>12200</v>
      </c>
      <c r="D20" s="279">
        <f t="shared" si="4"/>
        <v>230</v>
      </c>
      <c r="E20" s="279">
        <v>180</v>
      </c>
      <c r="F20" s="279"/>
      <c r="G20" s="279">
        <v>50</v>
      </c>
      <c r="H20" s="279">
        <f t="shared" si="1"/>
        <v>1158</v>
      </c>
      <c r="I20" s="239">
        <v>180</v>
      </c>
      <c r="J20" s="279"/>
      <c r="K20" s="279">
        <v>978</v>
      </c>
      <c r="L20" s="239">
        <f t="shared" si="2"/>
        <v>928</v>
      </c>
      <c r="M20" s="240">
        <f t="shared" si="5"/>
        <v>4.034782608695652</v>
      </c>
      <c r="N20" s="280">
        <f t="shared" si="3"/>
        <v>928</v>
      </c>
      <c r="O20" s="240">
        <f t="shared" si="6"/>
        <v>18.56</v>
      </c>
      <c r="P20" s="281">
        <f t="shared" si="7"/>
        <v>0.0801639344262295</v>
      </c>
    </row>
    <row r="21" spans="1:16" ht="15.75">
      <c r="A21" s="241"/>
      <c r="B21" s="282"/>
      <c r="C21" s="241"/>
      <c r="D21" s="241"/>
      <c r="E21" s="241"/>
      <c r="F21" s="241"/>
      <c r="G21" s="241"/>
      <c r="H21" s="283"/>
      <c r="I21" s="241"/>
      <c r="J21" s="241"/>
      <c r="K21" s="242"/>
      <c r="L21" s="241"/>
      <c r="M21" s="241"/>
      <c r="N21" s="241"/>
      <c r="O21" s="241"/>
      <c r="P21" s="241"/>
    </row>
    <row r="31" ht="17.25" customHeight="1"/>
    <row r="32" ht="9" customHeight="1" hidden="1"/>
    <row r="33" ht="23.25" customHeight="1">
      <c r="E33" s="270"/>
    </row>
  </sheetData>
  <sheetProtection/>
  <mergeCells count="18">
    <mergeCell ref="B3:N3"/>
    <mergeCell ref="A5:A7"/>
    <mergeCell ref="B5:B7"/>
    <mergeCell ref="C5:C7"/>
    <mergeCell ref="D5:G5"/>
    <mergeCell ref="H5:K5"/>
    <mergeCell ref="L5:O5"/>
    <mergeCell ref="N6:O6"/>
    <mergeCell ref="P5:P7"/>
    <mergeCell ref="D6:D7"/>
    <mergeCell ref="E6:E7"/>
    <mergeCell ref="F6:F7"/>
    <mergeCell ref="G6:G7"/>
    <mergeCell ref="H6:H7"/>
    <mergeCell ref="I6:I7"/>
    <mergeCell ref="J6:J7"/>
    <mergeCell ref="K6:K7"/>
    <mergeCell ref="L6:M6"/>
  </mergeCells>
  <printOptions/>
  <pageMargins left="0.21" right="0.1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lenovo</cp:lastModifiedBy>
  <cp:lastPrinted>2017-04-28T06:54:35Z</cp:lastPrinted>
  <dcterms:created xsi:type="dcterms:W3CDTF">2001-06-06T08:23:55Z</dcterms:created>
  <dcterms:modified xsi:type="dcterms:W3CDTF">2017-04-28T07:52:43Z</dcterms:modified>
  <cp:category/>
  <cp:version/>
  <cp:contentType/>
  <cp:contentStatus/>
</cp:coreProperties>
</file>